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riana.roman\Desktop\"/>
    </mc:Choice>
  </mc:AlternateContent>
  <xr:revisionPtr revIDLastSave="0" documentId="8_{06D96017-EFA1-4CAE-873B-430DC12C7852}" xr6:coauthVersionLast="47" xr6:coauthVersionMax="47" xr10:uidLastSave="{00000000-0000-0000-0000-000000000000}"/>
  <bookViews>
    <workbookView xWindow="-110" yWindow="-110" windowWidth="19420" windowHeight="10300" xr2:uid="{00000000-000D-0000-FFFF-FFFF00000000}"/>
  </bookViews>
  <sheets>
    <sheet name="Calculadora" sheetId="2" r:id="rId1"/>
  </sheets>
  <definedNames>
    <definedName name="_xlnm.Print_Area" localSheetId="0">Calculadora!$A$3:$N$58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F12" i="2" s="1"/>
  <c r="E17" i="2"/>
  <c r="D31" i="2"/>
  <c r="C46" i="2"/>
  <c r="C39" i="2" l="1"/>
  <c r="C36" i="2"/>
  <c r="F17" i="2" l="1"/>
  <c r="D43" i="2"/>
  <c r="C50" i="2"/>
  <c r="D32" i="2"/>
  <c r="D29" i="2"/>
  <c r="D28" i="2" l="1"/>
  <c r="D33" i="2" l="1"/>
  <c r="D30" i="2"/>
</calcChain>
</file>

<file path=xl/sharedStrings.xml><?xml version="1.0" encoding="utf-8"?>
<sst xmlns="http://schemas.openxmlformats.org/spreadsheetml/2006/main" count="41" uniqueCount="33">
  <si>
    <t xml:space="preserve">Nombre del beneficiario: </t>
  </si>
  <si>
    <t>Fecha de aplicación:</t>
  </si>
  <si>
    <t>N° de cédula:</t>
  </si>
  <si>
    <t>FÓRMULAS PARA EL CALCULO DEL PUNTAJE DE UNA PYME-LEY 8262- AÑO 2025</t>
  </si>
  <si>
    <t xml:space="preserve"> (DATOS SE DEBEN INCORPORAR DEL ÚLTIMO PERÍODO FISCAL) (ACTUALIZADO AL 7/1/2025)</t>
  </si>
  <si>
    <t>INDUSTRIA</t>
  </si>
  <si>
    <t>No. empleados promedio</t>
  </si>
  <si>
    <t>Ventas netas anuales</t>
  </si>
  <si>
    <t>Activos Fijos Netos</t>
  </si>
  <si>
    <t>Puntaje</t>
  </si>
  <si>
    <t>Resultado</t>
  </si>
  <si>
    <t>COMERCIO, SERVICIOS</t>
  </si>
  <si>
    <t>Activos totales netos</t>
  </si>
  <si>
    <t>CRITERIOS PARA UNIDADES AGROPECUARIAS 2025</t>
  </si>
  <si>
    <t>AGROPECUARIO</t>
  </si>
  <si>
    <t>Salario Base (PJ)</t>
  </si>
  <si>
    <t>Ingresos Brutos anuales</t>
  </si>
  <si>
    <t>Cantidad de Salarios</t>
  </si>
  <si>
    <t>Monto</t>
  </si>
  <si>
    <t>Micro</t>
  </si>
  <si>
    <t>Piña,plantas,flores, follajes</t>
  </si>
  <si>
    <t>Pequeña</t>
  </si>
  <si>
    <t>Mediana</t>
  </si>
  <si>
    <t>Ingresos Brutos anuales en Colones</t>
  </si>
  <si>
    <t xml:space="preserve"> Resultado</t>
  </si>
  <si>
    <t>Ingresos Brutos anuales en Colones (piña, plantas, flores y follajes)</t>
  </si>
  <si>
    <t>CRITERIOS PARA BENEFICIARIOS DE MICROCREDITO 2025</t>
  </si>
  <si>
    <t>Cantidad de Salarios Base</t>
  </si>
  <si>
    <t>Monto Máximo en Colones</t>
  </si>
  <si>
    <t>Monto del Crédito en Colones</t>
  </si>
  <si>
    <t>Beneficiario de Microcrédito</t>
  </si>
  <si>
    <t>Aplicado por:</t>
  </si>
  <si>
    <t xml:space="preserve">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</si>
</sst>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_(* \(#,##0\);_(* &quot;-&quot;??_);_(@_)"/>
    <numFmt numFmtId="167" formatCode="[$$-540A]#,##0.00"/>
  </numFmts>
  <fonts count="18">
    <font>
      <sz val="11"/>
      <color theme="1"/>
      <name val="Calibri"/>
      <family val="2"/>
      <scheme val="minor"/>
    </font>
    <font>
      <sz val="11"/>
      <color theme="1"/>
      <name val="Calibri"/>
      <family val="2"/>
      <scheme val="minor"/>
    </font>
    <font>
      <sz val="11"/>
      <color theme="1"/>
      <name val="PF BeauSans Pro"/>
      <family val="3"/>
    </font>
    <font>
      <b/>
      <sz val="11"/>
      <color rgb="FF0070C0"/>
      <name val="PF BeauSans Pro"/>
      <family val="3"/>
    </font>
    <font>
      <b/>
      <sz val="10"/>
      <color theme="1"/>
      <name val="PF BeauSans Pro"/>
      <family val="3"/>
    </font>
    <font>
      <b/>
      <sz val="11"/>
      <color theme="1"/>
      <name val="PF BeauSans Pro"/>
      <family val="3"/>
    </font>
    <font>
      <sz val="11"/>
      <color theme="0"/>
      <name val="PF BeauSans Pro"/>
      <family val="3"/>
    </font>
    <font>
      <sz val="9"/>
      <color theme="8" tint="-0.249977111117893"/>
      <name val="PF BeauSans Pro"/>
      <family val="3"/>
    </font>
    <font>
      <sz val="11"/>
      <color theme="8" tint="-0.249977111117893"/>
      <name val="PF BeauSans Pro"/>
      <family val="3"/>
    </font>
    <font>
      <b/>
      <sz val="11"/>
      <color theme="8" tint="-0.249977111117893"/>
      <name val="PF BeauSans Pro"/>
      <family val="3"/>
    </font>
    <font>
      <sz val="10"/>
      <color theme="1"/>
      <name val="PF BeauSans Pro"/>
      <family val="3"/>
    </font>
    <font>
      <sz val="8"/>
      <color theme="1"/>
      <name val="PF BeauSans Pro"/>
      <family val="3"/>
    </font>
    <font>
      <b/>
      <sz val="11"/>
      <color theme="1"/>
      <name val="PF BeauSans Pro"/>
    </font>
    <font>
      <u/>
      <sz val="11"/>
      <color theme="1"/>
      <name val="PF BeauSans Pro"/>
      <family val="3"/>
    </font>
    <font>
      <b/>
      <sz val="14"/>
      <color theme="1"/>
      <name val="PF BeauSans Pro"/>
      <family val="3"/>
    </font>
    <font>
      <b/>
      <i/>
      <sz val="11"/>
      <color theme="1"/>
      <name val="PF BeauSans Pro"/>
    </font>
    <font>
      <sz val="11"/>
      <color theme="1"/>
      <name val="PF BeauSans Pro"/>
    </font>
    <font>
      <sz val="14"/>
      <color theme="1"/>
      <name val="PF BeauSans Pro"/>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70">
    <xf numFmtId="0" fontId="0" fillId="0" borderId="0" xfId="0"/>
    <xf numFmtId="0" fontId="2" fillId="2" borderId="3" xfId="0" applyFont="1" applyFill="1" applyBorder="1" applyProtection="1">
      <protection locked="0"/>
    </xf>
    <xf numFmtId="0" fontId="2" fillId="2" borderId="4" xfId="0" applyFont="1" applyFill="1" applyBorder="1" applyProtection="1">
      <protection locked="0"/>
    </xf>
    <xf numFmtId="0" fontId="2" fillId="2" borderId="5" xfId="0" applyFont="1" applyFill="1" applyBorder="1" applyProtection="1">
      <protection locked="0"/>
    </xf>
    <xf numFmtId="0" fontId="2" fillId="2" borderId="0" xfId="0" applyFont="1" applyFill="1" applyProtection="1">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9" fillId="2" borderId="0" xfId="0" applyFont="1" applyFill="1" applyProtection="1">
      <protection locked="0"/>
    </xf>
    <xf numFmtId="0" fontId="5" fillId="2" borderId="0" xfId="0" applyFont="1" applyFill="1" applyAlignment="1" applyProtection="1">
      <alignment horizontal="center"/>
      <protection locked="0"/>
    </xf>
    <xf numFmtId="0" fontId="2" fillId="2" borderId="1" xfId="0" applyFont="1" applyFill="1" applyBorder="1" applyProtection="1">
      <protection locked="0"/>
    </xf>
    <xf numFmtId="165" fontId="2" fillId="2" borderId="1" xfId="1" applyFont="1" applyFill="1" applyBorder="1" applyProtection="1">
      <protection locked="0"/>
    </xf>
    <xf numFmtId="165" fontId="2" fillId="2" borderId="0" xfId="1" applyFont="1" applyFill="1" applyBorder="1" applyProtection="1">
      <protection locked="0"/>
    </xf>
    <xf numFmtId="0" fontId="2" fillId="2" borderId="8" xfId="0" applyFont="1" applyFill="1" applyBorder="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3" fillId="2" borderId="0" xfId="0" applyFont="1" applyFill="1" applyProtection="1">
      <protection locked="0"/>
    </xf>
    <xf numFmtId="0" fontId="5" fillId="2" borderId="0" xfId="0" applyFont="1" applyFill="1" applyProtection="1">
      <protection locked="0"/>
    </xf>
    <xf numFmtId="166" fontId="2" fillId="2" borderId="0" xfId="1" applyNumberFormat="1" applyFont="1" applyFill="1" applyBorder="1" applyProtection="1">
      <protection locked="0"/>
    </xf>
    <xf numFmtId="164" fontId="2" fillId="2" borderId="1" xfId="1" applyNumberFormat="1" applyFont="1" applyFill="1" applyBorder="1" applyProtection="1">
      <protection locked="0"/>
    </xf>
    <xf numFmtId="167" fontId="2" fillId="2" borderId="0" xfId="1" applyNumberFormat="1" applyFont="1" applyFill="1" applyBorder="1" applyProtection="1">
      <protection locked="0"/>
    </xf>
    <xf numFmtId="165" fontId="2" fillId="2" borderId="1" xfId="1" applyFont="1" applyFill="1" applyBorder="1" applyProtection="1"/>
    <xf numFmtId="164" fontId="2" fillId="4" borderId="1" xfId="1" applyNumberFormat="1" applyFont="1" applyFill="1" applyBorder="1" applyProtection="1"/>
    <xf numFmtId="0" fontId="11" fillId="2" borderId="7" xfId="0" applyFont="1" applyFill="1" applyBorder="1" applyProtection="1">
      <protection locked="0"/>
    </xf>
    <xf numFmtId="0" fontId="11" fillId="2" borderId="0" xfId="0" applyFont="1" applyFill="1" applyProtection="1">
      <protection locked="0"/>
    </xf>
    <xf numFmtId="0" fontId="7" fillId="6" borderId="0" xfId="0" applyFont="1" applyFill="1" applyProtection="1">
      <protection locked="0"/>
    </xf>
    <xf numFmtId="0" fontId="8" fillId="6" borderId="0" xfId="0" applyFont="1" applyFill="1" applyProtection="1">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Protection="1">
      <protection locked="0"/>
    </xf>
    <xf numFmtId="0" fontId="13" fillId="2" borderId="5" xfId="0" applyFont="1" applyFill="1" applyBorder="1" applyProtection="1">
      <protection locked="0"/>
    </xf>
    <xf numFmtId="0" fontId="0" fillId="2" borderId="9" xfId="0" applyFill="1" applyBorder="1" applyProtection="1">
      <protection locked="0"/>
    </xf>
    <xf numFmtId="164" fontId="2" fillId="2" borderId="0" xfId="0" applyNumberFormat="1" applyFont="1" applyFill="1" applyProtection="1">
      <protection locked="0"/>
    </xf>
    <xf numFmtId="166" fontId="2" fillId="2" borderId="1" xfId="1" applyNumberFormat="1" applyFont="1" applyFill="1" applyBorder="1" applyProtection="1"/>
    <xf numFmtId="0" fontId="15" fillId="2" borderId="8" xfId="0" applyFont="1" applyFill="1" applyBorder="1" applyProtection="1">
      <protection locked="0"/>
    </xf>
    <xf numFmtId="0" fontId="16" fillId="2" borderId="0" xfId="0" applyFont="1" applyFill="1" applyProtection="1">
      <protection locked="0"/>
    </xf>
    <xf numFmtId="0" fontId="13" fillId="2" borderId="0" xfId="0" applyFont="1" applyFill="1" applyProtection="1">
      <protection locked="0"/>
    </xf>
    <xf numFmtId="0" fontId="0" fillId="2" borderId="0" xfId="0" applyFill="1" applyProtection="1">
      <protection locked="0"/>
    </xf>
    <xf numFmtId="0" fontId="2" fillId="0" borderId="0" xfId="0" applyFont="1" applyProtection="1">
      <protection locked="0"/>
    </xf>
    <xf numFmtId="0" fontId="17" fillId="0" borderId="4" xfId="0" applyFont="1" applyBorder="1" applyProtection="1">
      <protection locked="0"/>
    </xf>
    <xf numFmtId="0" fontId="16" fillId="0" borderId="4" xfId="0" applyFont="1" applyBorder="1" applyProtection="1">
      <protection locked="0"/>
    </xf>
    <xf numFmtId="0" fontId="16" fillId="0" borderId="0" xfId="0" applyFont="1" applyProtection="1">
      <protection locked="0"/>
    </xf>
    <xf numFmtId="0" fontId="15" fillId="2" borderId="6" xfId="0" applyFont="1" applyFill="1" applyBorder="1" applyProtection="1">
      <protection locked="0"/>
    </xf>
    <xf numFmtId="0" fontId="13" fillId="2" borderId="7" xfId="0" applyFont="1" applyFill="1" applyBorder="1" applyProtection="1">
      <protection locked="0"/>
    </xf>
    <xf numFmtId="0" fontId="6" fillId="2" borderId="10" xfId="0" applyFont="1" applyFill="1" applyBorder="1" applyAlignment="1" applyProtection="1">
      <alignment horizontal="center"/>
      <protection locked="0"/>
    </xf>
    <xf numFmtId="0" fontId="2" fillId="2" borderId="0" xfId="0" applyFont="1" applyFill="1"/>
    <xf numFmtId="0" fontId="15" fillId="2" borderId="3" xfId="0" applyFont="1" applyFill="1" applyBorder="1"/>
    <xf numFmtId="0" fontId="15" fillId="2" borderId="8" xfId="0" applyFont="1" applyFill="1" applyBorder="1"/>
    <xf numFmtId="0" fontId="15" fillId="2" borderId="4" xfId="0" applyFont="1" applyFill="1" applyBorder="1"/>
    <xf numFmtId="0" fontId="14" fillId="7" borderId="0" xfId="0" applyFont="1" applyFill="1"/>
    <xf numFmtId="0" fontId="2" fillId="7" borderId="0" xfId="0" applyFont="1" applyFill="1"/>
    <xf numFmtId="0" fontId="10" fillId="2" borderId="0" xfId="0" applyFont="1" applyFill="1"/>
    <xf numFmtId="0" fontId="9" fillId="2" borderId="0" xfId="0" applyFont="1" applyFill="1" applyAlignment="1">
      <alignment horizontal="left"/>
    </xf>
    <xf numFmtId="0" fontId="4" fillId="3" borderId="1" xfId="0" applyFont="1" applyFill="1" applyBorder="1" applyAlignment="1">
      <alignment horizontal="center"/>
    </xf>
    <xf numFmtId="0" fontId="5" fillId="3" borderId="2" xfId="0" applyFont="1" applyFill="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9" fillId="2" borderId="0" xfId="0" applyFont="1" applyFill="1"/>
    <xf numFmtId="0" fontId="5" fillId="3" borderId="1" xfId="0" applyFont="1" applyFill="1" applyBorder="1"/>
    <xf numFmtId="0" fontId="12" fillId="2" borderId="1" xfId="0" applyFont="1" applyFill="1" applyBorder="1"/>
    <xf numFmtId="0" fontId="2" fillId="2" borderId="1" xfId="0" applyFont="1" applyFill="1" applyBorder="1" applyAlignment="1">
      <alignment horizontal="center"/>
    </xf>
    <xf numFmtId="0" fontId="2" fillId="2" borderId="1" xfId="0" applyFont="1" applyFill="1" applyBorder="1"/>
    <xf numFmtId="0" fontId="5" fillId="3" borderId="1" xfId="0" applyFont="1" applyFill="1" applyBorder="1" applyAlignment="1">
      <alignment wrapText="1"/>
    </xf>
    <xf numFmtId="0" fontId="14" fillId="7" borderId="4" xfId="0" applyFont="1" applyFill="1" applyBorder="1"/>
    <xf numFmtId="0" fontId="2" fillId="7" borderId="4" xfId="0" applyFont="1" applyFill="1" applyBorder="1"/>
    <xf numFmtId="0" fontId="15" fillId="2" borderId="6" xfId="0" applyFont="1" applyFill="1" applyBorder="1"/>
    <xf numFmtId="165" fontId="2" fillId="8" borderId="1" xfId="1" applyFont="1" applyFill="1" applyBorder="1" applyProtection="1"/>
    <xf numFmtId="0" fontId="6" fillId="5" borderId="1" xfId="0" applyFont="1" applyFill="1" applyBorder="1" applyAlignment="1">
      <alignment horizontal="center"/>
    </xf>
    <xf numFmtId="0" fontId="8" fillId="2" borderId="0" xfId="0"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2</xdr:row>
      <xdr:rowOff>21552</xdr:rowOff>
    </xdr:from>
    <xdr:to>
      <xdr:col>1</xdr:col>
      <xdr:colOff>1626658</xdr:colOff>
      <xdr:row>5</xdr:row>
      <xdr:rowOff>105967</xdr:rowOff>
    </xdr:to>
    <xdr:pic>
      <xdr:nvPicPr>
        <xdr:cNvPr id="12" name="11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583" y="391969"/>
          <a:ext cx="1576917" cy="648506"/>
        </a:xfrm>
        <a:prstGeom prst="rect">
          <a:avLst/>
        </a:prstGeom>
      </xdr:spPr>
    </xdr:pic>
    <xdr:clientData/>
  </xdr:twoCellAnchor>
  <xdr:twoCellAnchor>
    <xdr:from>
      <xdr:col>6</xdr:col>
      <xdr:colOff>1121834</xdr:colOff>
      <xdr:row>2</xdr:row>
      <xdr:rowOff>137584</xdr:rowOff>
    </xdr:from>
    <xdr:to>
      <xdr:col>12</xdr:col>
      <xdr:colOff>356659</xdr:colOff>
      <xdr:row>18</xdr:row>
      <xdr:rowOff>28573</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1281834" y="508001"/>
          <a:ext cx="3341158" cy="293898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Referencia:</a:t>
          </a:r>
        </a:p>
        <a:p>
          <a:r>
            <a:rPr lang="es-CR" sz="1100" u="none">
              <a:solidFill>
                <a:schemeClr val="dk1"/>
              </a:solidFill>
              <a:effectLst/>
              <a:latin typeface="+mn-lt"/>
              <a:ea typeface="+mn-ea"/>
              <a:cs typeface="+mn-cs"/>
            </a:rPr>
            <a:t>Referirse</a:t>
          </a:r>
          <a:r>
            <a:rPr lang="es-CR" sz="1100" u="none" baseline="0">
              <a:solidFill>
                <a:schemeClr val="dk1"/>
              </a:solidFill>
              <a:effectLst/>
              <a:latin typeface="+mn-lt"/>
              <a:ea typeface="+mn-ea"/>
              <a:cs typeface="+mn-cs"/>
            </a:rPr>
            <a:t> al Reglamento de la Ley 8262 DE 39295-MEIC, para la nomenclatura de los componentes de la fórmula. </a:t>
          </a:r>
          <a:r>
            <a:rPr lang="es-CR" sz="1100" u="sng" baseline="0">
              <a:solidFill>
                <a:srgbClr val="0070C0"/>
              </a:solidFill>
              <a:effectLst/>
              <a:latin typeface="+mn-lt"/>
              <a:ea typeface="+mn-ea"/>
              <a:cs typeface="+mn-cs"/>
            </a:rPr>
            <a:t>(https://pgrweb.go.cr/scij/Busqueda/Normativa/Normas/nrm_texto_completo.aspx?nValor1=1&amp;nValor2=80601)</a:t>
          </a:r>
          <a:endParaRPr lang="es-CR" sz="1100" u="none"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R" sz="1100" u="none" baseline="0">
              <a:solidFill>
                <a:schemeClr val="dk1"/>
              </a:solidFill>
              <a:effectLst/>
              <a:latin typeface="+mn-lt"/>
              <a:ea typeface="+mn-ea"/>
              <a:cs typeface="+mn-cs"/>
            </a:rPr>
            <a:t>Actualización de las variables monetarias de ventas netas, activos fijos y activos totales, de los sectores de industria, comercio y servicios, señalados en los articulos 15 y 16 del Reglamento a la ley N° 8262, de conformidad con la formula vigente, publicada en la Gaceta N° 106 del Miercoles 12 de Junio del 2024. Resolución DIGEPYME-RE-08-2024. </a:t>
          </a:r>
          <a:r>
            <a:rPr lang="es-CR" sz="1100" u="sng" baseline="0">
              <a:solidFill>
                <a:srgbClr val="0070C0"/>
              </a:solidFill>
              <a:effectLst/>
              <a:latin typeface="+mn-lt"/>
              <a:ea typeface="+mn-ea"/>
              <a:cs typeface="+mn-cs"/>
            </a:rPr>
            <a:t>(http://www.pgrweb.go.cr/DOCS/NORMAS/1/VIGENTE/S/2020-2029/2020-2024/2024/18F0F/16A250.HTML) </a:t>
          </a:r>
          <a:endParaRPr lang="es-CR" u="sng">
            <a:solidFill>
              <a:srgbClr val="0070C0"/>
            </a:solidFill>
            <a:effectLst/>
          </a:endParaRPr>
        </a:p>
        <a:p>
          <a:endParaRPr lang="es-CR" sz="1100" u="none" baseline="0">
            <a:solidFill>
              <a:schemeClr val="dk1"/>
            </a:solidFill>
            <a:effectLst/>
            <a:latin typeface="+mn-lt"/>
            <a:ea typeface="+mn-ea"/>
            <a:cs typeface="+mn-cs"/>
          </a:endParaRPr>
        </a:p>
        <a:p>
          <a:endParaRPr lang="en-US" sz="1100"/>
        </a:p>
      </xdr:txBody>
    </xdr:sp>
    <xdr:clientData/>
  </xdr:twoCellAnchor>
  <xdr:twoCellAnchor>
    <xdr:from>
      <xdr:col>4</xdr:col>
      <xdr:colOff>698498</xdr:colOff>
      <xdr:row>27</xdr:row>
      <xdr:rowOff>21166</xdr:rowOff>
    </xdr:from>
    <xdr:to>
      <xdr:col>5</xdr:col>
      <xdr:colOff>1354667</xdr:colOff>
      <xdr:row>31</xdr:row>
      <xdr:rowOff>28574</xdr:rowOff>
    </xdr:to>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8149165" y="5196416"/>
          <a:ext cx="1947335" cy="7270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Ley N.º 8634, Ley del Sistema de Banca para el Desarrollo, su Reglamento</a:t>
          </a:r>
          <a:r>
            <a:rPr lang="es-CR" sz="1100" baseline="0">
              <a:effectLst/>
              <a:latin typeface="Calibri" panose="020F0502020204030204" pitchFamily="34" charset="0"/>
              <a:ea typeface="Calibri" panose="020F0502020204030204" pitchFamily="34" charset="0"/>
              <a:cs typeface="Times New Roman" panose="02020603050405020304" pitchFamily="18" charset="0"/>
            </a:rPr>
            <a:t> y sus Reformas. </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n-US" sz="1100" b="1" baseline="0"/>
            <a:t> </a:t>
          </a:r>
          <a:endParaRPr lang="en-US" sz="1100" baseline="0"/>
        </a:p>
        <a:p>
          <a:endParaRPr lang="en-US" sz="1100"/>
        </a:p>
      </xdr:txBody>
    </xdr:sp>
    <xdr:clientData/>
  </xdr:twoCellAnchor>
  <xdr:twoCellAnchor>
    <xdr:from>
      <xdr:col>4</xdr:col>
      <xdr:colOff>849840</xdr:colOff>
      <xdr:row>42</xdr:row>
      <xdr:rowOff>180974</xdr:rowOff>
    </xdr:from>
    <xdr:to>
      <xdr:col>6</xdr:col>
      <xdr:colOff>84666</xdr:colOff>
      <xdr:row>46</xdr:row>
      <xdr:rowOff>144992</xdr:rowOff>
    </xdr:to>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8300507" y="9155641"/>
          <a:ext cx="1944159" cy="77893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R" sz="1100">
              <a:solidFill>
                <a:schemeClr val="dk1"/>
              </a:solidFill>
              <a:effectLst/>
              <a:latin typeface="+mn-lt"/>
              <a:ea typeface="+mn-ea"/>
              <a:cs typeface="+mn-cs"/>
            </a:rPr>
            <a:t>Ley N.º 8634, Ley del Sistema de Banca para el Desarrollo,</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su Reglamento</a:t>
          </a:r>
          <a:r>
            <a:rPr lang="es-CR" sz="1100" baseline="0">
              <a:solidFill>
                <a:schemeClr val="dk1"/>
              </a:solidFill>
              <a:effectLst/>
              <a:latin typeface="+mn-lt"/>
              <a:ea typeface="+mn-ea"/>
              <a:cs typeface="+mn-cs"/>
            </a:rPr>
            <a:t> y sus Reformas. </a:t>
          </a:r>
          <a:endParaRPr lang="es-CR">
            <a:effectLst/>
          </a:endParaRPr>
        </a:p>
        <a:p>
          <a:pPr algn="ctr"/>
          <a:r>
            <a:rPr lang="en-US" sz="1100" b="1" baseline="0"/>
            <a:t> </a:t>
          </a:r>
          <a:endParaRPr lang="en-US" sz="1100" baseline="0"/>
        </a:p>
        <a:p>
          <a:endParaRPr lang="en-US" sz="1100"/>
        </a:p>
      </xdr:txBody>
    </xdr:sp>
    <xdr:clientData/>
  </xdr:twoCellAnchor>
  <xdr:twoCellAnchor>
    <xdr:from>
      <xdr:col>4</xdr:col>
      <xdr:colOff>684740</xdr:colOff>
      <xdr:row>32</xdr:row>
      <xdr:rowOff>42333</xdr:rowOff>
    </xdr:from>
    <xdr:to>
      <xdr:col>5</xdr:col>
      <xdr:colOff>1393824</xdr:colOff>
      <xdr:row>35</xdr:row>
      <xdr:rowOff>13759</xdr:rowOff>
    </xdr:to>
    <xdr:sp macro="" textlink="">
      <xdr:nvSpPr>
        <xdr:cNvPr id="2" name="CuadroTexto 1">
          <a:extLst>
            <a:ext uri="{FF2B5EF4-FFF2-40B4-BE49-F238E27FC236}">
              <a16:creationId xmlns:a16="http://schemas.microsoft.com/office/drawing/2014/main" id="{0EF54A18-E104-4B22-BDDB-A20AC89F73A4}"/>
            </a:ext>
          </a:extLst>
        </xdr:cNvPr>
        <xdr:cNvSpPr txBox="1"/>
      </xdr:nvSpPr>
      <xdr:spPr>
        <a:xfrm>
          <a:off x="8135407" y="6117166"/>
          <a:ext cx="2000250" cy="71226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Salario Base, actualizado en el Boletin Judicial N° 001-2024 del 08 de Enero del 2024. </a:t>
          </a:r>
        </a:p>
        <a:p>
          <a:pPr algn="ctr"/>
          <a:r>
            <a:rPr lang="en-US" sz="1100" b="1" baseline="0"/>
            <a:t> </a:t>
          </a:r>
          <a:endParaRPr lang="en-US" sz="1100" baseline="0"/>
        </a:p>
        <a:p>
          <a:endParaRPr lang="en-US" sz="1100"/>
        </a:p>
      </xdr:txBody>
    </xdr:sp>
    <xdr:clientData/>
  </xdr:twoCellAnchor>
  <xdr:twoCellAnchor>
    <xdr:from>
      <xdr:col>4</xdr:col>
      <xdr:colOff>829732</xdr:colOff>
      <xdr:row>47</xdr:row>
      <xdr:rowOff>101602</xdr:rowOff>
    </xdr:from>
    <xdr:to>
      <xdr:col>6</xdr:col>
      <xdr:colOff>116416</xdr:colOff>
      <xdr:row>51</xdr:row>
      <xdr:rowOff>42333</xdr:rowOff>
    </xdr:to>
    <xdr:sp macro="" textlink="">
      <xdr:nvSpPr>
        <xdr:cNvPr id="3" name="CuadroTexto 2">
          <a:extLst>
            <a:ext uri="{FF2B5EF4-FFF2-40B4-BE49-F238E27FC236}">
              <a16:creationId xmlns:a16="http://schemas.microsoft.com/office/drawing/2014/main" id="{E92E51A5-074B-4A34-AAB0-695F93E45D3F}"/>
            </a:ext>
          </a:extLst>
        </xdr:cNvPr>
        <xdr:cNvSpPr txBox="1"/>
      </xdr:nvSpPr>
      <xdr:spPr>
        <a:xfrm>
          <a:off x="8280399" y="10081685"/>
          <a:ext cx="1996017" cy="68156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CR" sz="1100">
              <a:effectLst/>
              <a:latin typeface="Calibri" panose="020F0502020204030204" pitchFamily="34" charset="0"/>
              <a:ea typeface="Calibri" panose="020F0502020204030204" pitchFamily="34" charset="0"/>
              <a:cs typeface="Times New Roman" panose="02020603050405020304" pitchFamily="18" charset="0"/>
            </a:rPr>
            <a:t>Salario Base, actualizado en el Boletin Judicial N° 001-2024 del 08 de Enero del 2024. </a:t>
          </a:r>
        </a:p>
        <a:p>
          <a:pPr algn="ctr"/>
          <a:r>
            <a:rPr lang="en-US" sz="1100" b="1" baseline="0"/>
            <a:t> </a:t>
          </a:r>
          <a:endParaRPr lang="en-US" sz="1100" baseline="0"/>
        </a:p>
        <a:p>
          <a:endParaRPr lang="en-US" sz="1100"/>
        </a:p>
      </xdr:txBody>
    </xdr:sp>
    <xdr:clientData/>
  </xdr:twoCellAnchor>
  <xdr:twoCellAnchor>
    <xdr:from>
      <xdr:col>6</xdr:col>
      <xdr:colOff>305858</xdr:colOff>
      <xdr:row>43</xdr:row>
      <xdr:rowOff>56092</xdr:rowOff>
    </xdr:from>
    <xdr:to>
      <xdr:col>13</xdr:col>
      <xdr:colOff>589492</xdr:colOff>
      <xdr:row>52</xdr:row>
      <xdr:rowOff>161925</xdr:rowOff>
    </xdr:to>
    <xdr:sp macro="" textlink="">
      <xdr:nvSpPr>
        <xdr:cNvPr id="9" name="CuadroTexto 8">
          <a:extLst>
            <a:ext uri="{FF2B5EF4-FFF2-40B4-BE49-F238E27FC236}">
              <a16:creationId xmlns:a16="http://schemas.microsoft.com/office/drawing/2014/main" id="{A556B7E2-7EA1-D075-8EBE-3DC37FD92854}"/>
            </a:ext>
          </a:extLst>
        </xdr:cNvPr>
        <xdr:cNvSpPr txBox="1"/>
      </xdr:nvSpPr>
      <xdr:spPr>
        <a:xfrm>
          <a:off x="10465858" y="9030759"/>
          <a:ext cx="5014384" cy="184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R" sz="1100" b="1" i="0">
              <a:solidFill>
                <a:schemeClr val="dk1"/>
              </a:solidFill>
              <a:effectLst/>
              <a:latin typeface="+mn-lt"/>
              <a:ea typeface="+mn-ea"/>
              <a:cs typeface="+mn-cs"/>
            </a:rPr>
            <a:t>f) Beneficiarios de microcrédito: </a:t>
          </a:r>
          <a:r>
            <a:rPr lang="es-CR" sz="1100" b="0" i="0">
              <a:solidFill>
                <a:schemeClr val="dk1"/>
              </a:solidFill>
              <a:effectLst/>
              <a:latin typeface="+mn-lt"/>
              <a:ea typeface="+mn-ea"/>
              <a:cs typeface="+mn-cs"/>
            </a:rPr>
            <a:t>persona o grupos de personas físicas o jurídicas que califiquen como pequeños productores agropecuarios, microempresarias o emprendedoras, de todos los sectores de las actividades económicas, que presenten proyectos productivos y cuyo requerimiento de financiamiento no exceda de cincuenta salarios base establecidos en la Ley 7337, de 5 de mayo de 1993, y su respectiva actualización. Serán otorgados por el Fondo del Crédito para el Desarrollo definido en la presente ley y por medio de la banca privada que se acoja al inciso ii) del artículo 59 de la Ley 1644, Ley Orgánica del Sistema Bancario Nacional, de 26 de setiembre de 1953, además del Fondo de Financiamiento para el Desarrollo.</a:t>
          </a:r>
          <a:endParaRPr lang="es-CR" sz="1100" kern="1200"/>
        </a:p>
      </xdr:txBody>
    </xdr:sp>
    <xdr:clientData/>
  </xdr:twoCellAnchor>
  <xdr:twoCellAnchor>
    <xdr:from>
      <xdr:col>6</xdr:col>
      <xdr:colOff>384177</xdr:colOff>
      <xdr:row>41</xdr:row>
      <xdr:rowOff>17992</xdr:rowOff>
    </xdr:from>
    <xdr:to>
      <xdr:col>13</xdr:col>
      <xdr:colOff>515408</xdr:colOff>
      <xdr:row>42</xdr:row>
      <xdr:rowOff>166159</xdr:rowOff>
    </xdr:to>
    <xdr:sp macro="" textlink="">
      <xdr:nvSpPr>
        <xdr:cNvPr id="11" name="CuadroTexto 10">
          <a:extLst>
            <a:ext uri="{FF2B5EF4-FFF2-40B4-BE49-F238E27FC236}">
              <a16:creationId xmlns:a16="http://schemas.microsoft.com/office/drawing/2014/main" id="{810997CB-183B-5AAB-F6F7-ABFAC520885A}"/>
            </a:ext>
          </a:extLst>
        </xdr:cNvPr>
        <xdr:cNvSpPr txBox="1"/>
      </xdr:nvSpPr>
      <xdr:spPr>
        <a:xfrm>
          <a:off x="10544177" y="8622242"/>
          <a:ext cx="4861981" cy="32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i="0">
              <a:solidFill>
                <a:schemeClr val="dk1"/>
              </a:solidFill>
              <a:effectLst/>
              <a:latin typeface="+mn-lt"/>
              <a:ea typeface="+mn-ea"/>
              <a:cs typeface="+mn-cs"/>
            </a:rPr>
            <a:t>ARTÍCULO 6:</a:t>
          </a:r>
          <a:r>
            <a:rPr lang="es-CR" sz="1100" b="1" i="0" baseline="0">
              <a:solidFill>
                <a:schemeClr val="dk1"/>
              </a:solidFill>
              <a:effectLst/>
              <a:latin typeface="+mn-lt"/>
              <a:ea typeface="+mn-ea"/>
              <a:cs typeface="+mn-cs"/>
            </a:rPr>
            <a:t> </a:t>
          </a:r>
          <a:r>
            <a:rPr lang="es-CR" sz="1100" b="1" i="0">
              <a:solidFill>
                <a:schemeClr val="dk1"/>
              </a:solidFill>
              <a:effectLst/>
              <a:latin typeface="+mn-lt"/>
              <a:ea typeface="+mn-ea"/>
              <a:cs typeface="+mn-cs"/>
            </a:rPr>
            <a:t>Sujetos  beneficiarios  del  Sistema  de  Banca  para  el Desarrollo</a:t>
          </a:r>
          <a:endParaRPr lang="es-CR" sz="1100" kern="1200"/>
        </a:p>
      </xdr:txBody>
    </xdr:sp>
    <xdr:clientData/>
  </xdr:twoCellAnchor>
  <xdr:twoCellAnchor>
    <xdr:from>
      <xdr:col>6</xdr:col>
      <xdr:colOff>864658</xdr:colOff>
      <xdr:row>20</xdr:row>
      <xdr:rowOff>87841</xdr:rowOff>
    </xdr:from>
    <xdr:to>
      <xdr:col>13</xdr:col>
      <xdr:colOff>289983</xdr:colOff>
      <xdr:row>22</xdr:row>
      <xdr:rowOff>175683</xdr:rowOff>
    </xdr:to>
    <xdr:sp macro="" textlink="">
      <xdr:nvSpPr>
        <xdr:cNvPr id="15" name="CuadroTexto 14">
          <a:extLst>
            <a:ext uri="{FF2B5EF4-FFF2-40B4-BE49-F238E27FC236}">
              <a16:creationId xmlns:a16="http://schemas.microsoft.com/office/drawing/2014/main" id="{25B01FC2-3CDE-40D1-ADF0-678EB4C70949}"/>
            </a:ext>
          </a:extLst>
        </xdr:cNvPr>
        <xdr:cNvSpPr txBox="1"/>
      </xdr:nvSpPr>
      <xdr:spPr>
        <a:xfrm>
          <a:off x="11024658" y="3485091"/>
          <a:ext cx="41560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i="0">
              <a:solidFill>
                <a:schemeClr val="dk1"/>
              </a:solidFill>
              <a:effectLst/>
              <a:latin typeface="+mn-lt"/>
              <a:ea typeface="+mn-ea"/>
              <a:cs typeface="+mn-cs"/>
            </a:rPr>
            <a:t>ARTÍCULO 6:</a:t>
          </a:r>
          <a:r>
            <a:rPr lang="es-CR" sz="1100" b="1" i="0" baseline="0">
              <a:solidFill>
                <a:schemeClr val="dk1"/>
              </a:solidFill>
              <a:effectLst/>
              <a:latin typeface="+mn-lt"/>
              <a:ea typeface="+mn-ea"/>
              <a:cs typeface="+mn-cs"/>
            </a:rPr>
            <a:t> </a:t>
          </a:r>
          <a:r>
            <a:rPr lang="es-CR" sz="1100" b="1" i="0" u="none" strike="noStrike" baseline="0">
              <a:solidFill>
                <a:schemeClr val="dk1"/>
              </a:solidFill>
              <a:latin typeface="+mn-lt"/>
              <a:ea typeface="+mn-ea"/>
              <a:cs typeface="+mn-cs"/>
            </a:rPr>
            <a:t>De las personas beneficiarias del SBD. </a:t>
          </a:r>
          <a:endParaRPr lang="es-CR" sz="1100" kern="1200"/>
        </a:p>
      </xdr:txBody>
    </xdr:sp>
    <xdr:clientData/>
  </xdr:twoCellAnchor>
  <xdr:twoCellAnchor>
    <xdr:from>
      <xdr:col>6</xdr:col>
      <xdr:colOff>275168</xdr:colOff>
      <xdr:row>22</xdr:row>
      <xdr:rowOff>8467</xdr:rowOff>
    </xdr:from>
    <xdr:to>
      <xdr:col>13</xdr:col>
      <xdr:colOff>514350</xdr:colOff>
      <xdr:row>39</xdr:row>
      <xdr:rowOff>0</xdr:rowOff>
    </xdr:to>
    <xdr:sp macro="" textlink="">
      <xdr:nvSpPr>
        <xdr:cNvPr id="16" name="CuadroTexto 15">
          <a:extLst>
            <a:ext uri="{FF2B5EF4-FFF2-40B4-BE49-F238E27FC236}">
              <a16:creationId xmlns:a16="http://schemas.microsoft.com/office/drawing/2014/main" id="{2E442D35-A539-4786-9ADF-8116A602828D}"/>
            </a:ext>
          </a:extLst>
        </xdr:cNvPr>
        <xdr:cNvSpPr txBox="1"/>
      </xdr:nvSpPr>
      <xdr:spPr>
        <a:xfrm>
          <a:off x="10435168" y="3860800"/>
          <a:ext cx="4969932" cy="356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0" i="0" u="none" strike="noStrike" baseline="0">
              <a:solidFill>
                <a:schemeClr val="dk1"/>
              </a:solidFill>
              <a:latin typeface="+mn-lt"/>
              <a:ea typeface="+mn-ea"/>
              <a:cs typeface="+mn-cs"/>
            </a:rPr>
            <a:t>a) </a:t>
          </a:r>
          <a:r>
            <a:rPr lang="es-CR" sz="1100" b="1" i="0" u="none" strike="noStrike" baseline="0">
              <a:solidFill>
                <a:schemeClr val="dk1"/>
              </a:solidFill>
              <a:latin typeface="+mn-lt"/>
              <a:ea typeface="+mn-ea"/>
              <a:cs typeface="+mn-cs"/>
            </a:rPr>
            <a:t>Micro productor agropecuario</a:t>
          </a:r>
          <a:r>
            <a:rPr lang="es-CR" sz="1100" b="0" i="0" u="none" strike="noStrike" baseline="0">
              <a:solidFill>
                <a:schemeClr val="dk1"/>
              </a:solidFill>
              <a:latin typeface="+mn-lt"/>
              <a:ea typeface="+mn-ea"/>
              <a:cs typeface="+mn-cs"/>
            </a:rPr>
            <a:t>: unidad productiva agropecuaria, cuyos ingresos brutos anuales no superen el equivalente a los trescientos sesenta y un salarios base. Para el caso de las unidades productivas de piña y de la categoría de plantas, flores y follajes, serán las que cuyos ingresos brutos anuales no superen el equivalente a los cuatrocientos sesenta y un salarios base. El concepto de salario base es el establecido en la Ley N° 7337.</a:t>
          </a:r>
        </a:p>
        <a:p>
          <a:r>
            <a:rPr lang="es-CR" sz="1100" b="0" i="0" u="none" strike="noStrike" baseline="0">
              <a:solidFill>
                <a:schemeClr val="dk1"/>
              </a:solidFill>
              <a:latin typeface="+mn-lt"/>
              <a:ea typeface="+mn-ea"/>
              <a:cs typeface="+mn-cs"/>
            </a:rPr>
            <a:t>b) </a:t>
          </a:r>
          <a:r>
            <a:rPr lang="es-CR" sz="1100" b="1" i="0" u="none" strike="noStrike" baseline="0">
              <a:solidFill>
                <a:schemeClr val="dk1"/>
              </a:solidFill>
              <a:latin typeface="+mn-lt"/>
              <a:ea typeface="+mn-ea"/>
              <a:cs typeface="+mn-cs"/>
            </a:rPr>
            <a:t>Pequeño productor agropecuario: </a:t>
          </a:r>
          <a:r>
            <a:rPr lang="es-CR" sz="1100" b="0" i="0" u="none" strike="noStrike" baseline="0">
              <a:solidFill>
                <a:schemeClr val="dk1"/>
              </a:solidFill>
              <a:latin typeface="+mn-lt"/>
              <a:ea typeface="+mn-ea"/>
              <a:cs typeface="+mn-cs"/>
            </a:rPr>
            <a:t>unidad productiva agropecuaria cuyos ingresos brutos anuales sean mayores a trescientos sesenta y un salarios base, pero no superen el equivalente a los setecientos veintidós salarios base. Para el caso de las unidades productivas de piña y de la categoría de plantas, flores y follajes, serán las que cuyos ingresos brutos anuales sean mayores a cuatrocientos sesenta y un salarios base, pero no superen el equivalente a los novecientos veintiún salarios base. El concepto de salario base es el establecido en la Ley N° 7337.</a:t>
          </a:r>
        </a:p>
        <a:p>
          <a:r>
            <a:rPr lang="es-CR" sz="1100" b="0" i="0" u="none" strike="noStrike" baseline="0">
              <a:solidFill>
                <a:schemeClr val="dk1"/>
              </a:solidFill>
              <a:latin typeface="+mn-lt"/>
              <a:ea typeface="+mn-ea"/>
              <a:cs typeface="+mn-cs"/>
            </a:rPr>
            <a:t>c) </a:t>
          </a:r>
          <a:r>
            <a:rPr lang="es-CR" sz="1100" b="1" i="0" u="none" strike="noStrike" baseline="0">
              <a:solidFill>
                <a:schemeClr val="dk1"/>
              </a:solidFill>
              <a:latin typeface="+mn-lt"/>
              <a:ea typeface="+mn-ea"/>
              <a:cs typeface="+mn-cs"/>
            </a:rPr>
            <a:t>Mediano productor agropecuario: </a:t>
          </a:r>
          <a:r>
            <a:rPr lang="es-CR" sz="1100" b="0" i="0" u="none" strike="noStrike" baseline="0">
              <a:solidFill>
                <a:schemeClr val="dk1"/>
              </a:solidFill>
              <a:latin typeface="+mn-lt"/>
              <a:ea typeface="+mn-ea"/>
              <a:cs typeface="+mn-cs"/>
            </a:rPr>
            <a:t>unidad productiva agropecuaria cuyos ingresos brutos anuales sean mayores a setecientos veintidós salarios base, pero no superen el equivalente a cuatro mil trescientos nueve salarios base. Para el caso de las unidades productivas de piña y de la categoría de plantas, flores y follajes, serán las que cuyos ingresos brutos anuales sean mayores a novecientos veintiún salarios base, pero no superen el equivalente a los cuatro mil trescientos nueve salarios base. El concepto de salario base es el establecido en la Ley N° 7337.</a:t>
          </a:r>
          <a:endParaRPr lang="es-CR"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2:N59"/>
  <sheetViews>
    <sheetView showGridLines="0" tabSelected="1" zoomScale="80" zoomScaleNormal="80" workbookViewId="0">
      <selection activeCell="G3" sqref="G3"/>
    </sheetView>
  </sheetViews>
  <sheetFormatPr baseColWidth="10" defaultColWidth="8.81640625" defaultRowHeight="14.5"/>
  <cols>
    <col min="1" max="1" width="10.26953125" style="4" customWidth="1"/>
    <col min="2" max="2" width="36.1796875" style="4" customWidth="1"/>
    <col min="3" max="3" width="34.7265625" style="4" customWidth="1"/>
    <col min="4" max="4" width="25.1796875" style="4" customWidth="1"/>
    <col min="5" max="5" width="18.453125" style="4" customWidth="1"/>
    <col min="6" max="7" width="20.26953125" style="4" customWidth="1"/>
    <col min="8" max="8" width="2.7265625" style="4" customWidth="1"/>
    <col min="9" max="16384" width="8.81640625" style="4"/>
  </cols>
  <sheetData>
    <row r="2" spans="1:14" ht="15" thickBot="1"/>
    <row r="3" spans="1:14" ht="15" thickBot="1">
      <c r="A3" s="1"/>
      <c r="B3" s="2"/>
      <c r="C3" s="2"/>
      <c r="D3" s="2"/>
      <c r="E3" s="2"/>
      <c r="F3" s="2"/>
      <c r="G3" s="2"/>
      <c r="H3" s="2"/>
      <c r="I3" s="2"/>
      <c r="J3" s="2"/>
      <c r="K3" s="2"/>
      <c r="L3" s="2"/>
      <c r="M3" s="2"/>
      <c r="N3" s="3"/>
    </row>
    <row r="4" spans="1:14">
      <c r="A4" s="5"/>
      <c r="C4" s="46" t="s">
        <v>0</v>
      </c>
      <c r="D4" s="2"/>
      <c r="E4" s="48" t="s">
        <v>1</v>
      </c>
      <c r="F4" s="3"/>
      <c r="N4" s="6"/>
    </row>
    <row r="5" spans="1:14" ht="15" thickBot="1">
      <c r="A5" s="5"/>
      <c r="C5" s="47" t="s">
        <v>2</v>
      </c>
      <c r="D5" s="31"/>
      <c r="E5" s="31"/>
      <c r="F5" s="14"/>
      <c r="N5" s="6"/>
    </row>
    <row r="6" spans="1:14" ht="15">
      <c r="A6" s="5"/>
      <c r="B6" s="7"/>
      <c r="N6" s="6"/>
    </row>
    <row r="7" spans="1:14" ht="18.5">
      <c r="A7" s="5"/>
      <c r="B7" s="49" t="s">
        <v>3</v>
      </c>
      <c r="C7" s="50"/>
      <c r="D7" s="50"/>
      <c r="E7" s="50"/>
      <c r="N7" s="6"/>
    </row>
    <row r="8" spans="1:14">
      <c r="A8" s="5"/>
      <c r="B8" s="51" t="s">
        <v>4</v>
      </c>
      <c r="C8" s="45"/>
      <c r="D8" s="45"/>
      <c r="N8" s="6"/>
    </row>
    <row r="9" spans="1:14" ht="15">
      <c r="A9" s="5"/>
      <c r="B9" s="52" t="s">
        <v>5</v>
      </c>
      <c r="C9" s="24"/>
      <c r="D9" s="25"/>
      <c r="E9" s="25"/>
      <c r="F9" s="25"/>
      <c r="G9" s="69"/>
      <c r="N9" s="6"/>
    </row>
    <row r="10" spans="1:14">
      <c r="A10" s="5"/>
      <c r="I10" s="23"/>
      <c r="J10" s="23"/>
      <c r="K10" s="23"/>
      <c r="L10" s="23"/>
      <c r="M10" s="23"/>
      <c r="N10" s="22"/>
    </row>
    <row r="11" spans="1:14" ht="15">
      <c r="A11" s="5"/>
      <c r="B11" s="53" t="s">
        <v>6</v>
      </c>
      <c r="C11" s="53" t="s">
        <v>7</v>
      </c>
      <c r="D11" s="53" t="s">
        <v>8</v>
      </c>
      <c r="E11" s="54" t="s">
        <v>9</v>
      </c>
      <c r="F11" s="55" t="s">
        <v>10</v>
      </c>
      <c r="G11" s="8"/>
      <c r="I11" s="23"/>
      <c r="J11" s="23"/>
      <c r="K11" s="23"/>
      <c r="L11" s="23"/>
      <c r="M11" s="23"/>
      <c r="N11" s="22"/>
    </row>
    <row r="12" spans="1:14">
      <c r="A12" s="5"/>
      <c r="B12" s="9"/>
      <c r="C12" s="10"/>
      <c r="D12" s="10"/>
      <c r="E12" s="67">
        <f>((0.6*B12/150)+(0.3*C12/4221818295)+(0.1*D12/1533621735))*100</f>
        <v>0</v>
      </c>
      <c r="F12" s="67" t="str">
        <f>IF(E12=0,"",IF(E12&lt;=10,"MICRO",IF(E12&lt;=65,"PEQUEÑA",IF(E12&lt;=120,"MEDIANO","GRANDE"))))</f>
        <v/>
      </c>
      <c r="G12" s="27"/>
      <c r="I12" s="23"/>
      <c r="J12" s="23"/>
      <c r="K12" s="23"/>
      <c r="L12" s="23"/>
      <c r="M12" s="23"/>
      <c r="N12" s="22"/>
    </row>
    <row r="13" spans="1:14">
      <c r="A13" s="5"/>
      <c r="I13" s="23"/>
      <c r="J13" s="23"/>
      <c r="K13" s="23"/>
      <c r="L13" s="23"/>
      <c r="M13" s="23"/>
      <c r="N13" s="22"/>
    </row>
    <row r="14" spans="1:14" ht="15">
      <c r="A14" s="5"/>
      <c r="B14" s="52" t="s">
        <v>11</v>
      </c>
      <c r="C14" s="24"/>
      <c r="D14" s="25"/>
      <c r="E14" s="25"/>
      <c r="F14" s="25"/>
      <c r="G14" s="26"/>
      <c r="I14" s="23"/>
      <c r="J14" s="23"/>
      <c r="K14" s="23"/>
      <c r="L14" s="23"/>
      <c r="M14" s="23"/>
      <c r="N14" s="22"/>
    </row>
    <row r="15" spans="1:14">
      <c r="A15" s="5"/>
      <c r="I15" s="23"/>
      <c r="J15" s="23"/>
      <c r="K15" s="23"/>
      <c r="L15" s="23"/>
      <c r="M15" s="23"/>
      <c r="N15" s="22"/>
    </row>
    <row r="16" spans="1:14" ht="15">
      <c r="A16" s="5"/>
      <c r="B16" s="53" t="s">
        <v>6</v>
      </c>
      <c r="C16" s="53" t="s">
        <v>7</v>
      </c>
      <c r="D16" s="56" t="s">
        <v>12</v>
      </c>
      <c r="E16" s="57" t="s">
        <v>9</v>
      </c>
      <c r="F16" s="57" t="s">
        <v>10</v>
      </c>
      <c r="G16" s="28"/>
      <c r="I16" s="23"/>
      <c r="J16" s="23"/>
      <c r="K16" s="23"/>
      <c r="L16" s="23"/>
      <c r="M16" s="23"/>
      <c r="N16" s="22"/>
    </row>
    <row r="17" spans="1:14">
      <c r="A17" s="5"/>
      <c r="B17" s="9"/>
      <c r="C17" s="10"/>
      <c r="D17" s="10"/>
      <c r="E17" s="67">
        <f>((0.6*B17/100)+(0.3*C17/4109529388)+(0.1*D17/2417144437))*100</f>
        <v>0</v>
      </c>
      <c r="F17" s="67" t="str">
        <f>IF(E17=0,"",IF(E17&lt;=10,"MICRO",IF(E17&lt;=35,"PEQUEÑA",IF(E17&lt;=100,"MEDIANO","GRANDE"))))</f>
        <v/>
      </c>
      <c r="G17" s="27"/>
      <c r="I17" s="23"/>
      <c r="J17" s="23"/>
      <c r="K17" s="23"/>
      <c r="L17" s="23"/>
      <c r="M17" s="23"/>
      <c r="N17" s="22"/>
    </row>
    <row r="18" spans="1:14">
      <c r="A18" s="5"/>
      <c r="I18" s="23"/>
      <c r="J18" s="23"/>
      <c r="K18" s="23"/>
      <c r="L18" s="23"/>
      <c r="M18" s="23"/>
      <c r="N18" s="22"/>
    </row>
    <row r="19" spans="1:14">
      <c r="A19" s="5"/>
      <c r="N19" s="6"/>
    </row>
    <row r="20" spans="1:14" ht="15" thickBot="1">
      <c r="A20" s="12"/>
      <c r="B20" s="13"/>
      <c r="C20" s="13"/>
      <c r="D20" s="13"/>
      <c r="E20" s="13"/>
      <c r="F20" s="13"/>
      <c r="G20" s="13"/>
      <c r="H20" s="13"/>
      <c r="I20" s="13"/>
      <c r="J20" s="13"/>
      <c r="K20" s="13"/>
      <c r="L20" s="13"/>
      <c r="M20" s="13"/>
      <c r="N20" s="14"/>
    </row>
    <row r="21" spans="1:14" ht="18.5">
      <c r="A21" s="5"/>
      <c r="B21" s="49" t="s">
        <v>13</v>
      </c>
      <c r="C21" s="50"/>
      <c r="N21" s="6"/>
    </row>
    <row r="22" spans="1:14">
      <c r="A22" s="5"/>
      <c r="N22" s="6"/>
    </row>
    <row r="23" spans="1:14">
      <c r="A23" s="5"/>
      <c r="N23" s="6"/>
    </row>
    <row r="24" spans="1:14" ht="15">
      <c r="A24" s="5"/>
      <c r="B24" s="58" t="s">
        <v>14</v>
      </c>
      <c r="C24" s="59" t="s">
        <v>15</v>
      </c>
      <c r="D24" s="20">
        <v>462200</v>
      </c>
      <c r="N24" s="6"/>
    </row>
    <row r="25" spans="1:14" ht="15">
      <c r="A25" s="5"/>
      <c r="B25" s="15"/>
      <c r="C25" s="16"/>
      <c r="D25" s="11"/>
      <c r="N25" s="6"/>
    </row>
    <row r="26" spans="1:14">
      <c r="A26" s="5"/>
      <c r="N26" s="6"/>
    </row>
    <row r="27" spans="1:14" ht="15">
      <c r="A27" s="5"/>
      <c r="B27" s="59" t="s">
        <v>16</v>
      </c>
      <c r="C27" s="55" t="s">
        <v>17</v>
      </c>
      <c r="D27" s="55" t="s">
        <v>18</v>
      </c>
      <c r="E27" s="8"/>
      <c r="N27" s="6"/>
    </row>
    <row r="28" spans="1:14">
      <c r="A28" s="5"/>
      <c r="B28" s="60" t="s">
        <v>19</v>
      </c>
      <c r="C28" s="61">
        <v>361</v>
      </c>
      <c r="D28" s="20">
        <f>$D$24*C28</f>
        <v>166854200</v>
      </c>
      <c r="E28" s="17"/>
      <c r="N28" s="6"/>
    </row>
    <row r="29" spans="1:14">
      <c r="A29" s="5"/>
      <c r="B29" s="62" t="s">
        <v>20</v>
      </c>
      <c r="C29" s="61">
        <v>461</v>
      </c>
      <c r="D29" s="20">
        <f>$D$24*C29</f>
        <v>213074200</v>
      </c>
      <c r="E29" s="17"/>
      <c r="N29" s="6"/>
    </row>
    <row r="30" spans="1:14">
      <c r="A30" s="5"/>
      <c r="B30" s="60" t="s">
        <v>21</v>
      </c>
      <c r="C30" s="61">
        <v>722</v>
      </c>
      <c r="D30" s="20">
        <f t="shared" ref="D30:D33" si="0">$D$24*C30</f>
        <v>333708400</v>
      </c>
      <c r="E30" s="17"/>
      <c r="N30" s="6"/>
    </row>
    <row r="31" spans="1:14">
      <c r="A31" s="5"/>
      <c r="B31" s="62" t="s">
        <v>20</v>
      </c>
      <c r="C31" s="61">
        <v>921</v>
      </c>
      <c r="D31" s="20">
        <f>$D$24*C31</f>
        <v>425686200</v>
      </c>
      <c r="E31" s="17"/>
      <c r="N31" s="6"/>
    </row>
    <row r="32" spans="1:14">
      <c r="A32" s="5"/>
      <c r="B32" s="60" t="s">
        <v>22</v>
      </c>
      <c r="C32" s="61">
        <v>4309</v>
      </c>
      <c r="D32" s="20">
        <f t="shared" ref="D32" si="1">$D$24*C32</f>
        <v>1991619800</v>
      </c>
      <c r="E32" s="17"/>
      <c r="N32" s="6"/>
    </row>
    <row r="33" spans="1:14">
      <c r="A33" s="5"/>
      <c r="B33" s="62" t="s">
        <v>20</v>
      </c>
      <c r="C33" s="61">
        <v>4309</v>
      </c>
      <c r="D33" s="20">
        <f t="shared" si="0"/>
        <v>1991619800</v>
      </c>
      <c r="E33" s="17"/>
      <c r="N33" s="6"/>
    </row>
    <row r="34" spans="1:14">
      <c r="A34" s="5"/>
      <c r="N34" s="6"/>
    </row>
    <row r="35" spans="1:14" ht="30">
      <c r="A35" s="5"/>
      <c r="B35" s="63" t="s">
        <v>23</v>
      </c>
      <c r="C35" s="57" t="s">
        <v>24</v>
      </c>
      <c r="N35" s="6"/>
    </row>
    <row r="36" spans="1:14" ht="15.65" customHeight="1">
      <c r="A36" s="5"/>
      <c r="B36" s="18"/>
      <c r="C36" s="68" t="str">
        <f>IF(B36&lt;1,"",IF(B36&lt;=D28,"MICRO",IF(B36&lt;=D30,"PEQUEÑA",IF(B36&lt;=D32,"MEDIANA","GRANDE"))))</f>
        <v/>
      </c>
      <c r="N36" s="6"/>
    </row>
    <row r="37" spans="1:14">
      <c r="A37" s="5"/>
      <c r="N37" s="6"/>
    </row>
    <row r="38" spans="1:14" ht="45">
      <c r="A38" s="5"/>
      <c r="B38" s="63" t="s">
        <v>25</v>
      </c>
      <c r="C38" s="57" t="s">
        <v>24</v>
      </c>
      <c r="N38" s="6"/>
    </row>
    <row r="39" spans="1:14">
      <c r="A39" s="5"/>
      <c r="B39" s="10"/>
      <c r="C39" s="68" t="str">
        <f>IF(B39&lt;1,"",IF(B39&lt;=D29,"MICRO",IF(B39&lt;=D31,"PEQUEÑA",IF(B39&lt;=D33,"MEDIANA","GRANDE"))))</f>
        <v/>
      </c>
      <c r="D39" s="32"/>
      <c r="N39" s="6"/>
    </row>
    <row r="40" spans="1:14" ht="15" thickBot="1">
      <c r="A40" s="12"/>
      <c r="B40" s="13"/>
      <c r="C40" s="13"/>
      <c r="D40" s="13"/>
      <c r="E40" s="13"/>
      <c r="F40" s="13"/>
      <c r="G40" s="13"/>
      <c r="H40" s="13"/>
      <c r="I40" s="13"/>
      <c r="J40" s="13"/>
      <c r="K40" s="13"/>
      <c r="L40" s="13"/>
      <c r="M40" s="13"/>
      <c r="N40" s="14"/>
    </row>
    <row r="41" spans="1:14" ht="18.5">
      <c r="A41" s="1"/>
      <c r="B41" s="64" t="s">
        <v>26</v>
      </c>
      <c r="C41" s="65"/>
      <c r="D41" s="65"/>
      <c r="E41" s="2"/>
      <c r="F41" s="2"/>
      <c r="G41" s="2"/>
      <c r="H41" s="2"/>
      <c r="I41" s="2"/>
      <c r="J41" s="2"/>
      <c r="K41" s="2"/>
      <c r="L41" s="2"/>
      <c r="M41" s="2"/>
      <c r="N41" s="3"/>
    </row>
    <row r="42" spans="1:14">
      <c r="A42" s="5"/>
      <c r="N42" s="6"/>
    </row>
    <row r="43" spans="1:14" ht="15">
      <c r="A43" s="5"/>
      <c r="C43" s="59" t="s">
        <v>15</v>
      </c>
      <c r="D43" s="20">
        <f>+D24</f>
        <v>462200</v>
      </c>
      <c r="N43" s="6"/>
    </row>
    <row r="44" spans="1:14" ht="15">
      <c r="A44" s="5"/>
      <c r="C44" s="59" t="s">
        <v>27</v>
      </c>
      <c r="D44" s="33">
        <v>50</v>
      </c>
      <c r="N44" s="6"/>
    </row>
    <row r="45" spans="1:14" ht="18.649999999999999" customHeight="1">
      <c r="A45" s="5"/>
      <c r="N45" s="6"/>
    </row>
    <row r="46" spans="1:14" ht="15">
      <c r="A46" s="5"/>
      <c r="B46" s="59" t="s">
        <v>28</v>
      </c>
      <c r="C46" s="21">
        <f>$D$43*$D$44</f>
        <v>23110000</v>
      </c>
      <c r="N46" s="6"/>
    </row>
    <row r="47" spans="1:14" ht="15">
      <c r="A47" s="5"/>
      <c r="B47" s="16"/>
      <c r="C47" s="19"/>
      <c r="N47" s="6"/>
    </row>
    <row r="48" spans="1:14">
      <c r="A48" s="5"/>
      <c r="N48" s="6"/>
    </row>
    <row r="49" spans="1:14" ht="15">
      <c r="A49" s="5"/>
      <c r="B49" s="59" t="s">
        <v>29</v>
      </c>
      <c r="C49" s="59" t="s">
        <v>30</v>
      </c>
      <c r="N49" s="6"/>
    </row>
    <row r="50" spans="1:14">
      <c r="A50" s="5"/>
      <c r="B50" s="10"/>
      <c r="C50" s="68" t="str">
        <f>IF(B50=0,"", IF(B50&lt;=C46,"SI","No"))</f>
        <v/>
      </c>
      <c r="N50" s="6"/>
    </row>
    <row r="51" spans="1:14">
      <c r="A51" s="5"/>
      <c r="N51" s="6"/>
    </row>
    <row r="52" spans="1:14">
      <c r="A52" s="5"/>
      <c r="B52" s="35"/>
      <c r="C52" s="36"/>
      <c r="N52" s="6"/>
    </row>
    <row r="53" spans="1:14" ht="15" thickBot="1">
      <c r="A53" s="5"/>
      <c r="B53" s="37"/>
      <c r="N53" s="6"/>
    </row>
    <row r="54" spans="1:14" ht="18" thickBot="1">
      <c r="A54" s="1"/>
      <c r="B54" s="39"/>
      <c r="C54" s="40"/>
      <c r="D54" s="40"/>
      <c r="E54" s="2"/>
      <c r="F54" s="2"/>
      <c r="G54" s="2"/>
      <c r="H54" s="2"/>
      <c r="I54" s="2"/>
      <c r="J54" s="2"/>
      <c r="K54" s="2"/>
      <c r="L54" s="2"/>
      <c r="M54" s="2"/>
      <c r="N54" s="3"/>
    </row>
    <row r="55" spans="1:14">
      <c r="A55" s="5"/>
      <c r="B55" s="46" t="s">
        <v>31</v>
      </c>
      <c r="C55" s="30"/>
      <c r="D55" s="41"/>
      <c r="N55" s="6"/>
    </row>
    <row r="56" spans="1:14">
      <c r="A56" s="5"/>
      <c r="B56" s="42"/>
      <c r="C56" s="43"/>
      <c r="D56" s="41"/>
      <c r="N56" s="6"/>
    </row>
    <row r="57" spans="1:14" ht="15">
      <c r="A57" s="5"/>
      <c r="B57" s="66" t="s">
        <v>32</v>
      </c>
      <c r="C57" s="29"/>
      <c r="D57" s="38"/>
      <c r="N57" s="6"/>
    </row>
    <row r="58" spans="1:14" ht="15" thickBot="1">
      <c r="A58" s="5"/>
      <c r="B58" s="34"/>
      <c r="C58" s="44"/>
      <c r="N58" s="6"/>
    </row>
    <row r="59" spans="1:14" ht="15" thickBot="1">
      <c r="A59" s="12"/>
      <c r="B59" s="13"/>
      <c r="C59" s="13"/>
      <c r="D59" s="13"/>
      <c r="E59" s="13"/>
      <c r="F59" s="13"/>
      <c r="G59" s="13"/>
      <c r="H59" s="13"/>
      <c r="I59" s="13"/>
      <c r="J59" s="13"/>
      <c r="K59" s="13"/>
      <c r="L59" s="13"/>
      <c r="M59" s="13"/>
      <c r="N59" s="14"/>
    </row>
  </sheetData>
  <sheetProtection algorithmName="SHA-512" hashValue="6Nr7ajNp5AHV7AGNiNu9rHsmHrJCbEJ8r7bAJa7RpDrpMML+eLukisJj9BB8UB5LBuybIlgRe/csMxvooEQ+CQ==" saltValue="bLkt5G7hAE5I4xAbWA+67g==" spinCount="100000" sheet="1" objects="1" scenarios="1"/>
  <pageMargins left="0.25" right="0.25" top="0.75" bottom="0.75" header="0.3" footer="0.3"/>
  <pageSetup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A750EF6D36D6F438734CC10CF48023B" ma:contentTypeVersion="15" ma:contentTypeDescription="Crear nuevo documento." ma:contentTypeScope="" ma:versionID="20094eeb7ebe23796fd568df59bee670">
  <xsd:schema xmlns:xsd="http://www.w3.org/2001/XMLSchema" xmlns:xs="http://www.w3.org/2001/XMLSchema" xmlns:p="http://schemas.microsoft.com/office/2006/metadata/properties" xmlns:ns2="1bbc3ee5-cf73-4152-821d-e76e566e26bf" xmlns:ns3="c275efa6-ef9c-491b-b302-10409335869c" targetNamespace="http://schemas.microsoft.com/office/2006/metadata/properties" ma:root="true" ma:fieldsID="275183d66679b0d83f0b05b31978a2b2" ns2:_="" ns3:_="">
    <xsd:import namespace="1bbc3ee5-cf73-4152-821d-e76e566e26bf"/>
    <xsd:import namespace="c275efa6-ef9c-491b-b302-1040933586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c3ee5-cf73-4152-821d-e76e566e26b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fee6540-f92b-4fdd-9ff9-ff913c3a3db2}" ma:internalName="TaxCatchAll" ma:showField="CatchAllData" ma:web="1bbc3ee5-cf73-4152-821d-e76e566e26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75efa6-ef9c-491b-b302-1040933586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b1d888ff-3db5-4f77-987a-c31d64e87d6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75efa6-ef9c-491b-b302-10409335869c">
      <Terms xmlns="http://schemas.microsoft.com/office/infopath/2007/PartnerControls"/>
    </lcf76f155ced4ddcb4097134ff3c332f>
    <TaxCatchAll xmlns="1bbc3ee5-cf73-4152-821d-e76e566e26bf" xsi:nil="true"/>
  </documentManagement>
</p:properties>
</file>

<file path=customXml/itemProps1.xml><?xml version="1.0" encoding="utf-8"?>
<ds:datastoreItem xmlns:ds="http://schemas.openxmlformats.org/officeDocument/2006/customXml" ds:itemID="{4081E23A-8839-486F-B30C-398667541113}">
  <ds:schemaRefs>
    <ds:schemaRef ds:uri="http://schemas.microsoft.com/sharepoint/v3/contenttype/forms"/>
  </ds:schemaRefs>
</ds:datastoreItem>
</file>

<file path=customXml/itemProps2.xml><?xml version="1.0" encoding="utf-8"?>
<ds:datastoreItem xmlns:ds="http://schemas.openxmlformats.org/officeDocument/2006/customXml" ds:itemID="{CFD98091-9E8A-4406-8612-4FBD5C577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c3ee5-cf73-4152-821d-e76e566e26bf"/>
    <ds:schemaRef ds:uri="c275efa6-ef9c-491b-b302-1040933586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3D48B-E43A-4C62-8BBA-84ED65BFC915}">
  <ds:schemaRefs>
    <ds:schemaRef ds:uri="http://schemas.microsoft.com/office/2006/metadata/properties"/>
    <ds:schemaRef ds:uri="http://schemas.microsoft.com/office/infopath/2007/PartnerControls"/>
    <ds:schemaRef ds:uri="c275efa6-ef9c-491b-b302-10409335869c"/>
    <ds:schemaRef ds:uri="1bbc3ee5-cf73-4152-821d-e76e566e26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Calculadora</vt:lpstr>
      <vt:lpstr>Calculadora!Área_de_impresión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Moises</dc:creator>
  <cp:keywords/>
  <dc:description/>
  <cp:lastModifiedBy>Mariana Román Picado</cp:lastModifiedBy>
  <cp:revision/>
  <dcterms:created xsi:type="dcterms:W3CDTF">2014-12-09T15:34:18Z</dcterms:created>
  <dcterms:modified xsi:type="dcterms:W3CDTF">2025-01-16T16:29:18Z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0x0101008A750EF6D36D6F438734CC10CF48023B</vt:lpwstr>
  </property>
  <property fmtid="{D5CDD505-2E9C-101B-9397-08002B2CF9AE}" pid="3" name="MediaServiceImageTags">
    <vt:lpwstr/>
  </property>
</Properties>
</file>