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liliana.chacon\AppData\Local\Microsoft\Windows\INetCache\Content.Outlook\YDDBNLQR\"/>
    </mc:Choice>
  </mc:AlternateContent>
  <xr:revisionPtr revIDLastSave="0" documentId="13_ncr:1_{A6C0542F-5047-4D31-9B07-79777B92F523}" xr6:coauthVersionLast="45" xr6:coauthVersionMax="45" xr10:uidLastSave="{00000000-0000-0000-0000-000000000000}"/>
  <bookViews>
    <workbookView xWindow="-110" yWindow="-110" windowWidth="19420" windowHeight="10420" xr2:uid="{CC53219C-C046-4851-BC4E-9D6C4A9B0436}"/>
  </bookViews>
  <sheets>
    <sheet name="Acuerdo AG-093-17-2020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 l="1"/>
  <c r="H12" i="1" s="1"/>
  <c r="G11" i="1"/>
  <c r="H9" i="1"/>
  <c r="G9" i="1"/>
  <c r="G7" i="1"/>
  <c r="G6" i="1"/>
  <c r="H6" i="1" s="1"/>
  <c r="G4" i="1"/>
  <c r="H4" i="1" s="1"/>
</calcChain>
</file>

<file path=xl/sharedStrings.xml><?xml version="1.0" encoding="utf-8"?>
<sst xmlns="http://schemas.openxmlformats.org/spreadsheetml/2006/main" count="38" uniqueCount="37">
  <si>
    <t>Moneda Nacional</t>
  </si>
  <si>
    <t>Equivalente en Moneda Extranjera</t>
  </si>
  <si>
    <t>Según perfil del operador</t>
  </si>
  <si>
    <t>Para todos los operadores/colocadores&gt;</t>
  </si>
  <si>
    <t>Según naturaleza de la operación</t>
  </si>
  <si>
    <t>Refinanciamiento total o parcial</t>
  </si>
  <si>
    <t>Cancelación de pasivos</t>
  </si>
  <si>
    <t>Según el fondo</t>
  </si>
  <si>
    <t>Referencias</t>
  </si>
  <si>
    <t>Acuerdo AG-1426-180-2016  límite máximo de préstamo con los recursos del SBD</t>
  </si>
  <si>
    <t>Acuerdo AG-030-06-2020 Atención del Sistema de Banca para el Desarrollo ante los efectos producto de la Emergencia Sanitaria Nacional a causa del Covid 19</t>
  </si>
  <si>
    <t>Acuerdo AG-093-17-2020 Uniformar para todo el SBD el límite máximo para operaciones destinadas al refinanciamiento y cancelación de pasivos</t>
  </si>
  <si>
    <t>Tipo de cambio de venta BCCR</t>
  </si>
  <si>
    <t>https://www.hacienda.go.cr/contenido/13944-historico-salarios-base</t>
  </si>
  <si>
    <t>Boletín Judicial</t>
  </si>
  <si>
    <t>Fecha</t>
  </si>
  <si>
    <t>Rige</t>
  </si>
  <si>
    <t>Monto</t>
  </si>
  <si>
    <t>Consejo Superior en sesión Nº  109-19 celebrada el 17 de diciembre de 2019</t>
  </si>
  <si>
    <t>del 01-01-20 al 31-12-20</t>
  </si>
  <si>
    <t>¢450.200,00</t>
  </si>
  <si>
    <t>Fuente: Ministerio de Hacienda y Banco Central de Costa Rica</t>
  </si>
  <si>
    <t>Límites para operaciones con los recursos del SBD (al beneficiario final)</t>
  </si>
  <si>
    <r>
      <rPr>
        <b/>
        <sz val="11"/>
        <color rgb="FFFF0000"/>
        <rFont val="Calibri"/>
        <family val="2"/>
        <scheme val="minor"/>
      </rPr>
      <t>Excepción</t>
    </r>
    <r>
      <rPr>
        <sz val="11"/>
        <color rgb="FFFF0000"/>
        <rFont val="Calibri"/>
        <family val="2"/>
        <scheme val="minor"/>
      </rPr>
      <t xml:space="preserve">: Operadores que son </t>
    </r>
    <r>
      <rPr>
        <u/>
        <sz val="11"/>
        <color rgb="FFFF0000"/>
        <rFont val="Calibri"/>
        <family val="2"/>
        <scheme val="minor"/>
      </rPr>
      <t>Intermediarios financieros</t>
    </r>
    <r>
      <rPr>
        <sz val="11"/>
        <color rgb="FFFF0000"/>
        <rFont val="Calibri"/>
        <family val="2"/>
        <scheme val="minor"/>
      </rPr>
      <t xml:space="preserve"> hasta por 1 millón de doláres de los EEUU</t>
    </r>
  </si>
  <si>
    <r>
      <t>Avales individuales&gt; hasta el 90% del principal de la operación y hasta por</t>
    </r>
    <r>
      <rPr>
        <b/>
        <sz val="11"/>
        <color theme="1"/>
        <rFont val="Calibri"/>
        <family val="2"/>
        <scheme val="minor"/>
      </rPr>
      <t xml:space="preserve"> 290</t>
    </r>
    <r>
      <rPr>
        <sz val="11"/>
        <color theme="1"/>
        <rFont val="Calibri"/>
        <family val="2"/>
        <scheme val="minor"/>
      </rPr>
      <t xml:space="preserve"> salarios base</t>
    </r>
  </si>
  <si>
    <r>
      <t xml:space="preserve">Garantías Parciales&gt; emisión de títulos &gt; hasta el </t>
    </r>
    <r>
      <rPr>
        <b/>
        <sz val="11"/>
        <color theme="1"/>
        <rFont val="Calibri"/>
        <family val="2"/>
        <scheme val="minor"/>
      </rPr>
      <t xml:space="preserve">50% </t>
    </r>
    <r>
      <rPr>
        <sz val="11"/>
        <color theme="1"/>
        <rFont val="Calibri"/>
        <family val="2"/>
        <scheme val="minor"/>
      </rPr>
      <t>del valor de la emisión</t>
    </r>
  </si>
  <si>
    <r>
      <t xml:space="preserve">Avales de cartera&gt; hasta del </t>
    </r>
    <r>
      <rPr>
        <b/>
        <sz val="11"/>
        <color theme="1"/>
        <rFont val="Calibri"/>
        <family val="2"/>
        <scheme val="minor"/>
      </rPr>
      <t>50%</t>
    </r>
  </si>
  <si>
    <r>
      <t xml:space="preserve">Financiamiento  a Medianas Empresas hasta un </t>
    </r>
    <r>
      <rPr>
        <b/>
        <sz val="11"/>
        <color theme="1"/>
        <rFont val="Calibri"/>
        <family val="2"/>
        <scheme val="minor"/>
      </rPr>
      <t>40%</t>
    </r>
    <r>
      <rPr>
        <sz val="11"/>
        <color theme="1"/>
        <rFont val="Calibri"/>
        <family val="2"/>
        <scheme val="minor"/>
      </rPr>
      <t xml:space="preserve"> de los recursos disponibles en el fondo.
Financiamiento para Micro y Pequeña Empresar hasta un </t>
    </r>
    <r>
      <rPr>
        <b/>
        <sz val="11"/>
        <color theme="1"/>
        <rFont val="Calibri"/>
        <family val="2"/>
        <scheme val="minor"/>
      </rPr>
      <t xml:space="preserve">60% </t>
    </r>
    <r>
      <rPr>
        <sz val="11"/>
        <color theme="1"/>
        <rFont val="Calibri"/>
        <family val="2"/>
        <scheme val="minor"/>
      </rPr>
      <t>de los recursos disponibles en el fondo (dentro de este último se debe velar por el cumplimiento con el requerimiento del 25% para microcrédito).
Además,  aplican los límites dispuestos en la Ley en torno a colocación a determinados sectores (agricultura y microcrédito)</t>
    </r>
  </si>
  <si>
    <t>FOFIDE
FC
CREDES</t>
  </si>
  <si>
    <t>Salario Base vigente</t>
  </si>
  <si>
    <t>Dato al 18 de diciembre del 2020</t>
  </si>
  <si>
    <t>https://gee.bccr.fi.cr/indicadoreseconomicos/Cuadros/frmVerCatCuadro.aspx?idioma=1&amp;CodCuadro=%20400</t>
  </si>
  <si>
    <t>&lt;&lt;Cifras en colones y doláres de los EEUU&gt;&gt;</t>
  </si>
  <si>
    <r>
      <rPr>
        <b/>
        <sz val="11"/>
        <color theme="1"/>
        <rFont val="Calibri"/>
        <family val="2"/>
        <scheme val="minor"/>
      </rPr>
      <t>Nota</t>
    </r>
    <r>
      <rPr>
        <sz val="11"/>
        <color theme="1"/>
        <rFont val="Calibri"/>
        <family val="2"/>
        <scheme val="minor"/>
      </rPr>
      <t>: Estos límites se indexan conforme los parametros vigentes (salarios base y tipo de cambio de venta del BCCR), sin detrimento de valores o montos aprobados en programas específicos y previos a la emisión de los acuerdos infraindicados.</t>
    </r>
  </si>
  <si>
    <r>
      <t xml:space="preserve">Operadores del  </t>
    </r>
    <r>
      <rPr>
        <b/>
        <sz val="10"/>
        <color theme="1"/>
        <rFont val="Calibri"/>
        <family val="2"/>
        <scheme val="minor"/>
      </rPr>
      <t>inciso ii)</t>
    </r>
    <r>
      <rPr>
        <sz val="10"/>
        <color theme="1"/>
        <rFont val="Calibri"/>
        <family val="2"/>
        <scheme val="minor"/>
      </rPr>
      <t xml:space="preserve"> art 59 LSBN&gt; Credes&gt; El límite es el que establezca el propio Bco según sus políticas, supletoriamene  aplica el límite a Operadores que son Intermediarios Financieros</t>
    </r>
  </si>
  <si>
    <r>
      <t xml:space="preserve">Operador financiero&gt;con </t>
    </r>
    <r>
      <rPr>
        <b/>
        <sz val="11"/>
        <color theme="1"/>
        <rFont val="Calibri"/>
        <family val="2"/>
        <scheme val="minor"/>
      </rPr>
      <t>perfil microfinanciera</t>
    </r>
    <r>
      <rPr>
        <sz val="11"/>
        <color theme="1"/>
        <rFont val="Calibri"/>
        <family val="2"/>
        <scheme val="minor"/>
      </rPr>
      <t>&gt; hasta 40 Salarios Base</t>
    </r>
  </si>
  <si>
    <t xml:space="preserve">Reglas generales:
 Conforme los respectivos acuerdos del Consejo Rector estos límites están sujetos a la evaluación de la capacidad de pago del prestatario, siendo responsabilidad del operador/colocador constatar dicha capacidad en concordancia con los criterios definidos en sus propias políticas de crédito o coforme la cláusulas y condiciones que rigen la operación del agente colocador. 
Para efectos del límite se consideran las operaciones de la contraparte ya constituidas con recursos del SBD, más la nueva operación. En el caso de grupos, se deben tomar en cuenta todas las operaciones pertenecientes al grupo, incluida la nueva operación cuya fuente de recursos sea alguno del art 9 de la LSBD.
En el caso de microcrédito solo se contemplan las operaciones del prestatario (incluida la nueva operación)  que se tienen en el propio operador.
En el caso de operadores no supervisados o regulados, por su diversidad, capacidad financiera, tamaño y modelos de negocio, el límite para operaciones cursadas al beneficiario final debe ajustarse a lo autorizado mediante los respectivos programas.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</si>
</sst>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_-[$$-540A]* #,##0.00_ ;_-[$$-540A]* \-#,##0.00\ ;_-[$$-540A]* &quot;-&quot;??_ ;_-@_ "/>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rgb="FF0070C0"/>
      <name val="Calibri"/>
      <family val="2"/>
      <scheme val="minor"/>
    </font>
    <font>
      <b/>
      <sz val="11"/>
      <color rgb="FFFF0000"/>
      <name val="Calibri"/>
      <family val="2"/>
      <scheme val="minor"/>
    </font>
    <font>
      <b/>
      <u/>
      <sz val="11"/>
      <color theme="1"/>
      <name val="Calibri"/>
      <family val="2"/>
      <scheme val="minor"/>
    </font>
    <font>
      <sz val="11"/>
      <name val="Calibri"/>
      <family val="2"/>
      <scheme val="minor"/>
    </font>
    <font>
      <sz val="8"/>
      <color theme="1"/>
      <name val="Calibri"/>
      <family val="2"/>
      <scheme val="minor"/>
    </font>
    <font>
      <b/>
      <sz val="8"/>
      <color rgb="FF6F6F6E"/>
      <name val="&amp;quot"/>
    </font>
    <font>
      <sz val="8"/>
      <color rgb="FF6F6F6E"/>
      <name val="&amp;quot"/>
    </font>
    <font>
      <u/>
      <sz val="11"/>
      <color rgb="FFFF0000"/>
      <name val="Calibri"/>
      <family val="2"/>
      <scheme val="minor"/>
    </font>
    <font>
      <sz val="12"/>
      <color theme="0"/>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theme="2"/>
        <bgColor indexed="64"/>
      </patternFill>
    </fill>
    <fill>
      <patternFill patternType="solid">
        <fgColor theme="8" tint="0.79998168889431442"/>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rgb="FFA3A3A3"/>
      </left>
      <right style="medium">
        <color rgb="FFA3A3A3"/>
      </right>
      <top style="medium">
        <color rgb="FFA3A3A3"/>
      </top>
      <bottom style="medium">
        <color rgb="FFA3A3A3"/>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5" fillId="0" borderId="0" applyNumberFormat="0" applyFill="0" applyBorder="0" applyAlignment="0" applyProtection="0"/>
  </cellStyleXfs>
  <cellXfs count="75">
    <xf numFmtId="0" fontId="0" fillId="0" borderId="0" xfId="0"/>
    <xf numFmtId="0" fontId="5" fillId="2" borderId="0" xfId="0" applyFont="1" applyFill="1"/>
    <xf numFmtId="0" fontId="0" fillId="2" borderId="0" xfId="0" applyFill="1"/>
    <xf numFmtId="0" fontId="0" fillId="0" borderId="0" xfId="0" applyAlignment="1">
      <alignment horizontal="center"/>
    </xf>
    <xf numFmtId="0" fontId="0" fillId="2" borderId="0" xfId="0" applyFill="1" applyAlignment="1">
      <alignment horizontal="center" vertical="center" wrapText="1"/>
    </xf>
    <xf numFmtId="0" fontId="0" fillId="2" borderId="2" xfId="0" applyFill="1" applyBorder="1"/>
    <xf numFmtId="0" fontId="0" fillId="2" borderId="3" xfId="0" applyFill="1" applyBorder="1"/>
    <xf numFmtId="0" fontId="0" fillId="2" borderId="0" xfId="0" applyFill="1" applyAlignment="1">
      <alignment vertical="center" wrapText="1"/>
    </xf>
    <xf numFmtId="0" fontId="8" fillId="2" borderId="0" xfId="0" applyFont="1" applyFill="1" applyAlignment="1">
      <alignment horizontal="center" vertical="center" wrapText="1"/>
    </xf>
    <xf numFmtId="0" fontId="9" fillId="2" borderId="0" xfId="0" applyFont="1" applyFill="1" applyAlignment="1">
      <alignment horizontal="right"/>
    </xf>
    <xf numFmtId="164" fontId="9" fillId="4" borderId="4" xfId="1" applyNumberFormat="1" applyFont="1" applyFill="1" applyBorder="1"/>
    <xf numFmtId="0" fontId="9" fillId="2" borderId="0" xfId="0" applyFont="1" applyFill="1"/>
    <xf numFmtId="0" fontId="4" fillId="2" borderId="0" xfId="0" applyFont="1" applyFill="1"/>
    <xf numFmtId="0" fontId="10" fillId="2" borderId="0" xfId="0" applyFont="1" applyFill="1"/>
    <xf numFmtId="0" fontId="11" fillId="2" borderId="19" xfId="0" applyFont="1" applyFill="1" applyBorder="1" applyAlignment="1">
      <alignment horizontal="left" vertical="center" wrapText="1"/>
    </xf>
    <xf numFmtId="0" fontId="11" fillId="2" borderId="19" xfId="0" applyFont="1" applyFill="1" applyBorder="1" applyAlignment="1">
      <alignment horizontal="center" vertical="center" wrapText="1"/>
    </xf>
    <xf numFmtId="0" fontId="12" fillId="2" borderId="19" xfId="0" applyFont="1" applyFill="1" applyBorder="1" applyAlignment="1">
      <alignment horizontal="center" vertical="center" wrapText="1"/>
    </xf>
    <xf numFmtId="14" fontId="12" fillId="2" borderId="19" xfId="0" applyNumberFormat="1" applyFont="1" applyFill="1" applyBorder="1" applyAlignment="1">
      <alignment horizontal="center" vertical="center" wrapText="1"/>
    </xf>
    <xf numFmtId="164" fontId="0" fillId="5" borderId="4" xfId="0" applyNumberFormat="1" applyFill="1" applyBorder="1"/>
    <xf numFmtId="0" fontId="3" fillId="5" borderId="4" xfId="0" applyFont="1" applyFill="1" applyBorder="1" applyAlignment="1">
      <alignment horizontal="center" vertical="center"/>
    </xf>
    <xf numFmtId="164" fontId="2" fillId="5" borderId="5" xfId="0" applyNumberFormat="1" applyFont="1" applyFill="1" applyBorder="1"/>
    <xf numFmtId="0" fontId="3" fillId="6" borderId="1" xfId="0" applyFont="1" applyFill="1" applyBorder="1" applyAlignment="1">
      <alignment horizontal="center" vertical="center" wrapText="1"/>
    </xf>
    <xf numFmtId="165" fontId="0" fillId="6" borderId="4" xfId="0" applyNumberFormat="1" applyFill="1" applyBorder="1"/>
    <xf numFmtId="165" fontId="2" fillId="6" borderId="5" xfId="0" applyNumberFormat="1" applyFont="1" applyFill="1" applyBorder="1"/>
    <xf numFmtId="0" fontId="2" fillId="2" borderId="13" xfId="0" applyFont="1" applyFill="1" applyBorder="1"/>
    <xf numFmtId="0" fontId="2" fillId="2" borderId="17" xfId="0" applyFont="1" applyFill="1" applyBorder="1"/>
    <xf numFmtId="164" fontId="2" fillId="5" borderId="6" xfId="0" applyNumberFormat="1" applyFont="1" applyFill="1" applyBorder="1"/>
    <xf numFmtId="165" fontId="2" fillId="6" borderId="6" xfId="0" applyNumberFormat="1" applyFont="1" applyFill="1" applyBorder="1"/>
    <xf numFmtId="0" fontId="0" fillId="2" borderId="7" xfId="0" applyFill="1" applyBorder="1" applyAlignment="1"/>
    <xf numFmtId="0" fontId="0" fillId="2" borderId="14" xfId="0" applyFill="1" applyBorder="1" applyAlignment="1"/>
    <xf numFmtId="0" fontId="0" fillId="2" borderId="15" xfId="0" applyFill="1" applyBorder="1" applyAlignment="1"/>
    <xf numFmtId="0" fontId="0" fillId="2" borderId="13" xfId="0" applyFill="1" applyBorder="1" applyAlignment="1"/>
    <xf numFmtId="0" fontId="0" fillId="2" borderId="17" xfId="0" applyFill="1" applyBorder="1" applyAlignment="1"/>
    <xf numFmtId="0" fontId="0" fillId="2" borderId="18" xfId="0" applyFill="1" applyBorder="1" applyAlignment="1"/>
    <xf numFmtId="0" fontId="15" fillId="2" borderId="0" xfId="2" applyFill="1"/>
    <xf numFmtId="0" fontId="2" fillId="2" borderId="0" xfId="0" applyFont="1" applyFill="1" applyBorder="1"/>
    <xf numFmtId="0" fontId="0" fillId="2" borderId="0" xfId="0" applyFill="1" applyBorder="1"/>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22"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left"/>
    </xf>
    <xf numFmtId="0" fontId="0" fillId="2" borderId="9" xfId="0" applyFill="1" applyBorder="1" applyAlignment="1">
      <alignment horizontal="left"/>
    </xf>
    <xf numFmtId="164" fontId="0" fillId="5" borderId="20" xfId="0" applyNumberFormat="1" applyFill="1" applyBorder="1" applyAlignment="1">
      <alignment horizontal="right" vertical="center"/>
    </xf>
    <xf numFmtId="164" fontId="0" fillId="5" borderId="21" xfId="0" applyNumberFormat="1" applyFill="1" applyBorder="1" applyAlignment="1">
      <alignment horizontal="right" vertical="center"/>
    </xf>
    <xf numFmtId="165" fontId="0" fillId="6" borderId="1" xfId="0" applyNumberFormat="1" applyFill="1" applyBorder="1" applyAlignment="1">
      <alignment horizontal="center" vertical="center"/>
    </xf>
    <xf numFmtId="165" fontId="0" fillId="6" borderId="6" xfId="0" applyNumberFormat="1" applyFill="1" applyBorder="1" applyAlignment="1">
      <alignment horizontal="center" vertical="center"/>
    </xf>
    <xf numFmtId="0" fontId="0" fillId="2" borderId="11" xfId="0" applyFill="1" applyBorder="1" applyAlignment="1">
      <alignment horizontal="left"/>
    </xf>
    <xf numFmtId="0" fontId="0" fillId="2" borderId="12"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1" xfId="0" applyFill="1" applyBorder="1" applyAlignment="1">
      <alignment horizontal="center"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6" fillId="2" borderId="1"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6" xfId="0" applyFont="1" applyFill="1" applyBorder="1" applyAlignment="1">
      <alignment horizontal="left" vertical="center" wrapText="1"/>
    </xf>
    <xf numFmtId="0" fontId="0" fillId="2" borderId="17" xfId="0" applyFill="1" applyBorder="1" applyAlignment="1">
      <alignment horizontal="left" vertical="top" wrapText="1"/>
    </xf>
    <xf numFmtId="0" fontId="0" fillId="2" borderId="18" xfId="0" applyFill="1" applyBorder="1" applyAlignment="1">
      <alignment horizontal="left" vertical="top" wrapText="1"/>
    </xf>
    <xf numFmtId="0" fontId="0" fillId="2" borderId="7" xfId="0"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10" xfId="0" applyFill="1" applyBorder="1" applyAlignment="1">
      <alignment vertical="center" wrapText="1"/>
    </xf>
    <xf numFmtId="0" fontId="0" fillId="2" borderId="0" xfId="0" applyFill="1" applyAlignment="1">
      <alignment vertical="center" wrapText="1"/>
    </xf>
    <xf numFmtId="0" fontId="0" fillId="2" borderId="16" xfId="0" applyFill="1" applyBorder="1" applyAlignment="1">
      <alignment vertical="center" wrapText="1"/>
    </xf>
    <xf numFmtId="0" fontId="0" fillId="2" borderId="13" xfId="0"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ee.bccr.fi.cr/indicadoreseconomicos/Cuadros/frmVerCatCuadro.aspx?idioma=1&amp;CodCuadro=%20400" TargetMode="External"/><Relationship Id="rId1" Type="http://schemas.openxmlformats.org/officeDocument/2006/relationships/hyperlink" Target="https://www.hacienda.go.cr/contenido/13944-historico-salarios-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5D352-4E76-449C-A635-D2DEB23B90CF}">
  <dimension ref="A1:L54"/>
  <sheetViews>
    <sheetView tabSelected="1" zoomScale="60" zoomScaleNormal="60" workbookViewId="0">
      <selection activeCell="G18" sqref="G18"/>
    </sheetView>
  </sheetViews>
  <sheetFormatPr baseColWidth="10" defaultColWidth="0" defaultRowHeight="0" customHeight="1" zeroHeight="1" x14ac:dyDescent="0.35"/>
  <cols>
    <col min="1" max="1" width="10.90625" customWidth="1"/>
    <col min="2" max="2" width="13.36328125" customWidth="1"/>
    <col min="3" max="3" width="18.08984375" customWidth="1"/>
    <col min="4" max="4" width="15.1796875" customWidth="1"/>
    <col min="5" max="5" width="17.453125" bestFit="1" customWidth="1"/>
    <col min="6" max="6" width="29.7265625" customWidth="1"/>
    <col min="7" max="7" width="17.1796875" customWidth="1"/>
    <col min="8" max="8" width="18.90625" customWidth="1"/>
    <col min="9" max="9" width="65.08984375" customWidth="1"/>
    <col min="10" max="10" width="12.1796875" customWidth="1"/>
    <col min="11" max="12" width="10.90625" hidden="1" customWidth="1"/>
    <col min="13" max="16384" width="10.90625" hidden="1"/>
  </cols>
  <sheetData>
    <row r="1" spans="1:12" ht="24.5" customHeight="1" thickBot="1" x14ac:dyDescent="0.5">
      <c r="A1" s="1" t="s">
        <v>22</v>
      </c>
      <c r="B1" s="1"/>
      <c r="C1" s="1"/>
      <c r="D1" s="1"/>
      <c r="E1" s="2"/>
      <c r="F1" s="2"/>
      <c r="G1" s="37" t="s">
        <v>30</v>
      </c>
      <c r="H1" s="38"/>
      <c r="I1" s="39"/>
      <c r="J1" s="2"/>
      <c r="K1" s="2"/>
      <c r="L1" s="2"/>
    </row>
    <row r="2" spans="1:12" ht="14.5" customHeight="1" thickBot="1" x14ac:dyDescent="0.4">
      <c r="A2" s="2" t="s">
        <v>32</v>
      </c>
      <c r="B2" s="2"/>
      <c r="C2" s="2"/>
      <c r="D2" s="2"/>
      <c r="E2" s="2"/>
      <c r="F2" s="2"/>
      <c r="G2" s="2"/>
      <c r="H2" s="2"/>
      <c r="I2" s="3"/>
      <c r="J2" s="2"/>
      <c r="K2" s="2"/>
      <c r="L2" s="2"/>
    </row>
    <row r="3" spans="1:12" ht="45.5" customHeight="1" thickBot="1" x14ac:dyDescent="0.4">
      <c r="A3" s="64" t="s">
        <v>33</v>
      </c>
      <c r="B3" s="64"/>
      <c r="C3" s="64"/>
      <c r="D3" s="64"/>
      <c r="E3" s="64"/>
      <c r="F3" s="65"/>
      <c r="G3" s="19" t="s">
        <v>0</v>
      </c>
      <c r="H3" s="21" t="s">
        <v>1</v>
      </c>
      <c r="I3" s="60" t="s">
        <v>36</v>
      </c>
      <c r="J3" s="2"/>
      <c r="K3" s="2"/>
      <c r="L3" s="2"/>
    </row>
    <row r="4" spans="1:12" ht="14.5" customHeight="1" thickBot="1" x14ac:dyDescent="0.4">
      <c r="A4" s="54" t="s">
        <v>2</v>
      </c>
      <c r="B4" s="5" t="s">
        <v>3</v>
      </c>
      <c r="C4" s="6"/>
      <c r="D4" s="6"/>
      <c r="E4" s="6"/>
      <c r="F4" s="6"/>
      <c r="G4" s="18">
        <f>350000000</f>
        <v>350000000</v>
      </c>
      <c r="H4" s="22">
        <f>G4/B26</f>
        <v>575232.14725942968</v>
      </c>
      <c r="I4" s="61"/>
      <c r="J4" s="2"/>
      <c r="K4" s="2"/>
      <c r="L4" s="2"/>
    </row>
    <row r="5" spans="1:12" ht="27" customHeight="1" thickBot="1" x14ac:dyDescent="0.4">
      <c r="A5" s="42"/>
      <c r="B5" s="55" t="s">
        <v>34</v>
      </c>
      <c r="C5" s="56"/>
      <c r="D5" s="56"/>
      <c r="E5" s="56"/>
      <c r="F5" s="56"/>
      <c r="G5" s="56"/>
      <c r="H5" s="57"/>
      <c r="I5" s="61"/>
      <c r="J5" s="2"/>
      <c r="K5" s="2"/>
      <c r="L5" s="2"/>
    </row>
    <row r="6" spans="1:12" ht="14.5" customHeight="1" thickBot="1" x14ac:dyDescent="0.4">
      <c r="A6" s="42"/>
      <c r="B6" s="5" t="s">
        <v>35</v>
      </c>
      <c r="C6" s="6"/>
      <c r="D6" s="6"/>
      <c r="E6" s="6"/>
      <c r="F6" s="6"/>
      <c r="G6" s="18">
        <f>40*B25</f>
        <v>18008000</v>
      </c>
      <c r="H6" s="22">
        <f>G6/B26</f>
        <v>29596.515736708025</v>
      </c>
      <c r="I6" s="61"/>
      <c r="J6" s="2"/>
      <c r="K6" s="2"/>
      <c r="L6" s="2"/>
    </row>
    <row r="7" spans="1:12" ht="14.5" customHeight="1" thickBot="1" x14ac:dyDescent="0.4">
      <c r="A7" s="43"/>
      <c r="B7" s="24" t="s">
        <v>23</v>
      </c>
      <c r="C7" s="25"/>
      <c r="D7" s="25"/>
      <c r="E7" s="25"/>
      <c r="F7" s="25"/>
      <c r="G7" s="26">
        <f>H7*B26</f>
        <v>608450000</v>
      </c>
      <c r="H7" s="27">
        <v>1000000</v>
      </c>
      <c r="I7" s="61"/>
      <c r="J7" s="2"/>
      <c r="K7" s="2"/>
      <c r="L7" s="2"/>
    </row>
    <row r="8" spans="1:12" ht="14.5" customHeight="1" thickBot="1" x14ac:dyDescent="0.4">
      <c r="A8" s="36"/>
      <c r="B8" s="36"/>
      <c r="C8" s="36"/>
      <c r="D8" s="36"/>
      <c r="E8" s="36"/>
      <c r="F8" s="36"/>
      <c r="G8" s="36"/>
      <c r="H8" s="36"/>
      <c r="I8" s="62"/>
      <c r="J8" s="2"/>
      <c r="K8" s="2"/>
      <c r="L8" s="2"/>
    </row>
    <row r="9" spans="1:12" ht="14.5" customHeight="1" x14ac:dyDescent="0.35">
      <c r="A9" s="40" t="s">
        <v>4</v>
      </c>
      <c r="B9" s="44" t="s">
        <v>5</v>
      </c>
      <c r="C9" s="45"/>
      <c r="D9" s="45"/>
      <c r="E9" s="45"/>
      <c r="F9" s="45"/>
      <c r="G9" s="46">
        <f>G4</f>
        <v>350000000</v>
      </c>
      <c r="H9" s="48">
        <f>G9/B26</f>
        <v>575232.14725942968</v>
      </c>
      <c r="I9" s="61"/>
      <c r="J9" s="2"/>
      <c r="K9" s="2"/>
      <c r="L9" s="2"/>
    </row>
    <row r="10" spans="1:12" ht="14.5" customHeight="1" thickBot="1" x14ac:dyDescent="0.4">
      <c r="A10" s="41"/>
      <c r="B10" s="50" t="s">
        <v>6</v>
      </c>
      <c r="C10" s="51"/>
      <c r="D10" s="51"/>
      <c r="E10" s="51"/>
      <c r="F10" s="51"/>
      <c r="G10" s="47"/>
      <c r="H10" s="49"/>
      <c r="I10" s="61"/>
      <c r="J10" s="2"/>
      <c r="K10" s="2"/>
      <c r="L10" s="2"/>
    </row>
    <row r="11" spans="1:12" ht="14.5" customHeight="1" thickBot="1" x14ac:dyDescent="0.4">
      <c r="A11" s="42"/>
      <c r="B11" s="35" t="s">
        <v>23</v>
      </c>
      <c r="C11" s="35"/>
      <c r="D11" s="35"/>
      <c r="E11" s="35"/>
      <c r="F11" s="35"/>
      <c r="G11" s="20">
        <f>H11*B26</f>
        <v>608450000</v>
      </c>
      <c r="H11" s="23">
        <v>1000000</v>
      </c>
      <c r="I11" s="61"/>
      <c r="J11" s="2"/>
      <c r="K11" s="2"/>
      <c r="L11" s="2"/>
    </row>
    <row r="12" spans="1:12" ht="14.5" customHeight="1" thickBot="1" x14ac:dyDescent="0.4">
      <c r="A12" s="42"/>
      <c r="B12" s="52" t="s">
        <v>24</v>
      </c>
      <c r="C12" s="53"/>
      <c r="D12" s="53"/>
      <c r="E12" s="53"/>
      <c r="F12" s="53"/>
      <c r="G12" s="18">
        <f>290*B25</f>
        <v>130558000</v>
      </c>
      <c r="H12" s="22">
        <f>G12/B26</f>
        <v>214574.7390911332</v>
      </c>
      <c r="I12" s="61"/>
      <c r="J12" s="2"/>
      <c r="K12" s="2"/>
      <c r="L12" s="2"/>
    </row>
    <row r="13" spans="1:12" ht="14.5" customHeight="1" x14ac:dyDescent="0.35">
      <c r="A13" s="42"/>
      <c r="B13" s="28" t="s">
        <v>25</v>
      </c>
      <c r="C13" s="29"/>
      <c r="D13" s="29"/>
      <c r="E13" s="29"/>
      <c r="F13" s="29"/>
      <c r="G13" s="29"/>
      <c r="H13" s="30"/>
      <c r="I13" s="61"/>
      <c r="J13" s="2"/>
      <c r="K13" s="2"/>
      <c r="L13" s="2"/>
    </row>
    <row r="14" spans="1:12" ht="14.5" customHeight="1" thickBot="1" x14ac:dyDescent="0.4">
      <c r="A14" s="43"/>
      <c r="B14" s="31" t="s">
        <v>26</v>
      </c>
      <c r="C14" s="32"/>
      <c r="D14" s="32"/>
      <c r="E14" s="32"/>
      <c r="F14" s="32"/>
      <c r="G14" s="32"/>
      <c r="H14" s="33"/>
      <c r="I14" s="61"/>
      <c r="J14" s="2"/>
      <c r="K14" s="2"/>
      <c r="L14" s="2"/>
    </row>
    <row r="15" spans="1:12" ht="20.5" customHeight="1" thickBot="1" x14ac:dyDescent="0.4">
      <c r="A15" s="4"/>
      <c r="B15" s="2"/>
      <c r="C15" s="2"/>
      <c r="D15" s="2"/>
      <c r="E15" s="2"/>
      <c r="F15" s="2"/>
      <c r="G15" s="2"/>
      <c r="H15" s="2"/>
      <c r="I15" s="61"/>
      <c r="J15" s="2"/>
      <c r="K15" s="2"/>
      <c r="L15" s="2"/>
    </row>
    <row r="16" spans="1:12" ht="14.5" customHeight="1" x14ac:dyDescent="0.35">
      <c r="A16" s="54" t="s">
        <v>7</v>
      </c>
      <c r="B16" s="54" t="s">
        <v>28</v>
      </c>
      <c r="C16" s="66" t="s">
        <v>27</v>
      </c>
      <c r="D16" s="67"/>
      <c r="E16" s="67"/>
      <c r="F16" s="68"/>
      <c r="G16" s="2"/>
      <c r="H16" s="2"/>
      <c r="I16" s="61"/>
      <c r="J16" s="2"/>
      <c r="K16" s="2"/>
      <c r="L16" s="2"/>
    </row>
    <row r="17" spans="1:12" ht="14.5" customHeight="1" x14ac:dyDescent="0.35">
      <c r="A17" s="42"/>
      <c r="B17" s="58"/>
      <c r="C17" s="69"/>
      <c r="D17" s="70"/>
      <c r="E17" s="70"/>
      <c r="F17" s="71"/>
      <c r="G17" s="2"/>
      <c r="H17" s="2"/>
      <c r="I17" s="61"/>
      <c r="J17" s="2"/>
      <c r="K17" s="2"/>
      <c r="L17" s="2"/>
    </row>
    <row r="18" spans="1:12" ht="14.5" customHeight="1" x14ac:dyDescent="0.35">
      <c r="A18" s="42"/>
      <c r="B18" s="58"/>
      <c r="C18" s="69"/>
      <c r="D18" s="70"/>
      <c r="E18" s="70"/>
      <c r="F18" s="71"/>
      <c r="G18" s="2"/>
      <c r="H18" s="2"/>
      <c r="I18" s="61"/>
      <c r="J18" s="2"/>
      <c r="K18" s="2"/>
      <c r="L18" s="2"/>
    </row>
    <row r="19" spans="1:12" ht="40.5" customHeight="1" thickBot="1" x14ac:dyDescent="0.4">
      <c r="A19" s="43"/>
      <c r="B19" s="59"/>
      <c r="C19" s="72"/>
      <c r="D19" s="73"/>
      <c r="E19" s="73"/>
      <c r="F19" s="74"/>
      <c r="G19" s="2"/>
      <c r="H19" s="2"/>
      <c r="I19" s="63"/>
      <c r="J19" s="2"/>
      <c r="K19" s="2"/>
      <c r="L19" s="2"/>
    </row>
    <row r="20" spans="1:12" ht="14.5" customHeight="1" x14ac:dyDescent="0.35">
      <c r="A20" s="4"/>
      <c r="B20" s="2"/>
      <c r="C20" s="7"/>
      <c r="D20" s="7"/>
      <c r="E20" s="7"/>
      <c r="F20" s="7"/>
      <c r="G20" s="2"/>
      <c r="H20" s="2"/>
      <c r="I20" s="2"/>
      <c r="J20" s="2"/>
      <c r="K20" s="2"/>
      <c r="L20" s="2"/>
    </row>
    <row r="21" spans="1:12" ht="14.5" customHeight="1" x14ac:dyDescent="0.35">
      <c r="A21" s="8" t="s">
        <v>8</v>
      </c>
      <c r="B21" s="2" t="s">
        <v>9</v>
      </c>
      <c r="C21" s="2"/>
      <c r="D21" s="2"/>
      <c r="E21" s="7"/>
      <c r="F21" s="7"/>
      <c r="G21" s="2"/>
      <c r="H21" s="2"/>
      <c r="I21" s="2"/>
      <c r="J21" s="2"/>
      <c r="K21" s="2"/>
      <c r="L21" s="2"/>
    </row>
    <row r="22" spans="1:12" ht="14.5" customHeight="1" x14ac:dyDescent="0.35">
      <c r="A22" s="4"/>
      <c r="B22" s="2" t="s">
        <v>10</v>
      </c>
      <c r="C22" s="7"/>
      <c r="D22" s="7"/>
      <c r="E22" s="7"/>
      <c r="F22" s="7"/>
      <c r="G22" s="2"/>
      <c r="H22" s="2"/>
      <c r="I22" s="2"/>
      <c r="J22" s="2"/>
      <c r="K22" s="2"/>
      <c r="L22" s="2"/>
    </row>
    <row r="23" spans="1:12" ht="14.5" customHeight="1" x14ac:dyDescent="0.35">
      <c r="A23" s="4"/>
      <c r="B23" s="2" t="s">
        <v>11</v>
      </c>
      <c r="C23" s="7"/>
      <c r="D23" s="7"/>
      <c r="E23" s="7"/>
      <c r="F23" s="7"/>
      <c r="G23" s="2"/>
      <c r="H23" s="2"/>
      <c r="I23" s="2"/>
      <c r="J23" s="2"/>
      <c r="K23" s="2"/>
      <c r="L23" s="2"/>
    </row>
    <row r="24" spans="1:12" ht="14.5" customHeight="1" thickBot="1" x14ac:dyDescent="0.4">
      <c r="A24" s="2"/>
      <c r="B24" s="2"/>
      <c r="C24" s="2"/>
      <c r="D24" s="2"/>
      <c r="E24" s="2"/>
      <c r="F24" s="2"/>
      <c r="G24" s="2"/>
      <c r="H24" s="2"/>
      <c r="I24" s="2"/>
      <c r="J24" s="2"/>
      <c r="K24" s="2"/>
      <c r="L24" s="2"/>
    </row>
    <row r="25" spans="1:12" ht="15" thickBot="1" x14ac:dyDescent="0.4">
      <c r="A25" s="9"/>
      <c r="B25" s="10">
        <v>450200</v>
      </c>
      <c r="C25" s="11" t="s">
        <v>29</v>
      </c>
      <c r="D25" s="11"/>
      <c r="E25" s="11"/>
      <c r="F25" s="11"/>
      <c r="G25" s="11"/>
      <c r="H25" s="11"/>
      <c r="I25" s="11"/>
      <c r="J25" s="11"/>
      <c r="K25" s="11"/>
      <c r="L25" s="2"/>
    </row>
    <row r="26" spans="1:12" ht="19.5" customHeight="1" thickBot="1" x14ac:dyDescent="0.4">
      <c r="A26" s="9"/>
      <c r="B26" s="10">
        <v>608.45000000000005</v>
      </c>
      <c r="C26" s="11" t="s">
        <v>12</v>
      </c>
      <c r="D26" s="12"/>
      <c r="E26" s="12"/>
      <c r="F26" s="12"/>
      <c r="G26" s="12"/>
      <c r="H26" s="12"/>
      <c r="I26" s="11"/>
      <c r="J26" s="11"/>
      <c r="K26" s="11"/>
      <c r="L26" s="2"/>
    </row>
    <row r="27" spans="1:12" ht="19.5" customHeight="1" x14ac:dyDescent="0.35">
      <c r="A27" s="2"/>
      <c r="B27" s="13" t="s">
        <v>21</v>
      </c>
      <c r="E27" s="34" t="s">
        <v>13</v>
      </c>
      <c r="F27" s="13"/>
      <c r="G27" s="13"/>
      <c r="H27" s="13"/>
      <c r="I27" s="11"/>
      <c r="J27" s="11"/>
      <c r="K27" s="11"/>
      <c r="L27" s="2"/>
    </row>
    <row r="28" spans="1:12" ht="19.5" customHeight="1" thickBot="1" x14ac:dyDescent="0.4">
      <c r="A28" s="2"/>
      <c r="B28" s="2"/>
      <c r="C28" s="2"/>
      <c r="D28" s="2"/>
      <c r="E28" s="34" t="s">
        <v>31</v>
      </c>
      <c r="F28" s="13"/>
      <c r="G28" s="13"/>
      <c r="H28" s="13"/>
      <c r="I28" s="11"/>
      <c r="J28" s="11"/>
      <c r="K28" s="11"/>
      <c r="L28" s="2"/>
    </row>
    <row r="29" spans="1:12" ht="19.5" customHeight="1" thickBot="1" x14ac:dyDescent="0.4">
      <c r="A29" s="2"/>
      <c r="B29" s="14" t="s">
        <v>14</v>
      </c>
      <c r="C29" s="15" t="s">
        <v>15</v>
      </c>
      <c r="D29" s="15" t="s">
        <v>16</v>
      </c>
      <c r="E29" s="15" t="s">
        <v>17</v>
      </c>
      <c r="F29" s="13"/>
      <c r="G29" s="13"/>
      <c r="H29" s="13"/>
      <c r="I29" s="11"/>
      <c r="J29" s="11"/>
      <c r="K29" s="11"/>
      <c r="L29" s="2"/>
    </row>
    <row r="30" spans="1:12" ht="19.5" customHeight="1" thickBot="1" x14ac:dyDescent="0.4">
      <c r="A30" s="2"/>
      <c r="B30" s="16" t="s">
        <v>18</v>
      </c>
      <c r="C30" s="17">
        <v>43819</v>
      </c>
      <c r="D30" s="16" t="s">
        <v>19</v>
      </c>
      <c r="E30" s="16" t="s">
        <v>20</v>
      </c>
      <c r="F30" s="13"/>
      <c r="G30" s="13"/>
      <c r="H30" s="13"/>
      <c r="I30" s="13"/>
      <c r="J30" s="2"/>
      <c r="K30" s="2"/>
      <c r="L30" s="2"/>
    </row>
    <row r="31" spans="1:12" ht="14.5" x14ac:dyDescent="0.35">
      <c r="A31" s="2"/>
      <c r="B31" s="13"/>
      <c r="C31" s="13"/>
      <c r="D31" s="13"/>
      <c r="E31" s="13"/>
      <c r="F31" s="13"/>
      <c r="G31" s="13"/>
      <c r="H31" s="13"/>
      <c r="I31" s="13"/>
      <c r="J31" s="2"/>
      <c r="K31" s="2"/>
      <c r="L31" s="2"/>
    </row>
    <row r="32" spans="1:12" ht="14.5" hidden="1" customHeight="1" x14ac:dyDescent="0.35">
      <c r="A32" s="2"/>
      <c r="B32" s="2"/>
      <c r="C32" s="2"/>
      <c r="D32" s="2"/>
      <c r="E32" s="2"/>
      <c r="F32" s="2"/>
      <c r="G32" s="2"/>
      <c r="H32" s="2"/>
      <c r="I32" s="2"/>
      <c r="J32" s="2"/>
      <c r="K32" s="2"/>
      <c r="L32" s="2"/>
    </row>
    <row r="33" spans="1:12" ht="14.5" hidden="1" customHeight="1" x14ac:dyDescent="0.35">
      <c r="A33" s="2"/>
      <c r="B33" s="2"/>
      <c r="C33" s="2"/>
      <c r="D33" s="2"/>
      <c r="E33" s="2"/>
      <c r="F33" s="2"/>
      <c r="G33" s="2"/>
      <c r="H33" s="2"/>
      <c r="I33" s="2"/>
      <c r="J33" s="2"/>
      <c r="K33" s="2"/>
      <c r="L33" s="2"/>
    </row>
    <row r="34" spans="1:12" ht="14.5" hidden="1" customHeight="1" x14ac:dyDescent="0.35">
      <c r="A34" s="2"/>
      <c r="B34" s="2"/>
      <c r="C34" s="2"/>
      <c r="D34" s="2"/>
      <c r="E34" s="2"/>
      <c r="F34" s="2"/>
      <c r="G34" s="2"/>
      <c r="H34" s="2"/>
      <c r="I34" s="2"/>
      <c r="J34" s="2"/>
      <c r="K34" s="2"/>
      <c r="L34" s="2"/>
    </row>
    <row r="35" spans="1:12" ht="14.5" hidden="1" customHeight="1" x14ac:dyDescent="0.35"/>
    <row r="36" spans="1:12" ht="14.5" hidden="1" customHeight="1" x14ac:dyDescent="0.35"/>
    <row r="37" spans="1:12" ht="14.5" hidden="1" customHeight="1" x14ac:dyDescent="0.35"/>
    <row r="38" spans="1:12" ht="14.5" hidden="1" customHeight="1" x14ac:dyDescent="0.35"/>
    <row r="39" spans="1:12" ht="14.5" hidden="1" customHeight="1" x14ac:dyDescent="0.35"/>
    <row r="40" spans="1:12" ht="14.5" hidden="1" customHeight="1" x14ac:dyDescent="0.35"/>
    <row r="41" spans="1:12" ht="14.5" hidden="1" customHeight="1" x14ac:dyDescent="0.35"/>
    <row r="42" spans="1:12" ht="14.5" hidden="1" customHeight="1" x14ac:dyDescent="0.35"/>
    <row r="43" spans="1:12" ht="14.5" hidden="1" customHeight="1" x14ac:dyDescent="0.35"/>
    <row r="44" spans="1:12" ht="14.5" hidden="1" customHeight="1" x14ac:dyDescent="0.35"/>
    <row r="45" spans="1:12" ht="14.5" hidden="1" customHeight="1" x14ac:dyDescent="0.35"/>
    <row r="46" spans="1:12" ht="14.5" hidden="1" customHeight="1" x14ac:dyDescent="0.35"/>
    <row r="47" spans="1:12" ht="14.5" hidden="1" customHeight="1" x14ac:dyDescent="0.35"/>
    <row r="48" spans="1:12" ht="14.5" hidden="1" customHeight="1" x14ac:dyDescent="0.35"/>
    <row r="49" ht="14.5" hidden="1" customHeight="1" x14ac:dyDescent="0.35"/>
    <row r="50" ht="14.5" hidden="1" customHeight="1" x14ac:dyDescent="0.35"/>
    <row r="51" ht="14.5" hidden="1" customHeight="1" x14ac:dyDescent="0.35"/>
    <row r="52" ht="14.5" hidden="1" customHeight="1" x14ac:dyDescent="0.35"/>
    <row r="53" ht="14.5" hidden="1" customHeight="1" x14ac:dyDescent="0.35"/>
    <row r="54" ht="14.5" hidden="1" customHeight="1" x14ac:dyDescent="0.35"/>
  </sheetData>
  <mergeCells count="14">
    <mergeCell ref="B16:B19"/>
    <mergeCell ref="I3:I19"/>
    <mergeCell ref="A3:F3"/>
    <mergeCell ref="A16:A19"/>
    <mergeCell ref="C16:F19"/>
    <mergeCell ref="G1:I1"/>
    <mergeCell ref="A9:A14"/>
    <mergeCell ref="B9:F9"/>
    <mergeCell ref="G9:G10"/>
    <mergeCell ref="H9:H10"/>
    <mergeCell ref="B10:F10"/>
    <mergeCell ref="B12:F12"/>
    <mergeCell ref="A4:A7"/>
    <mergeCell ref="B5:H5"/>
  </mergeCells>
  <hyperlinks>
    <hyperlink ref="E27" r:id="rId1" xr:uid="{B2C2B0D1-18B3-4936-A9BA-426C2D68647B}"/>
    <hyperlink ref="E28" r:id="rId2" xr:uid="{5889D8CB-484F-4866-AC17-A2CEBAD192EB}"/>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Acuerdo AG-093-17-2020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c:creator>
  <cp:lastModifiedBy>Liliana Chacon Corrales</cp:lastModifiedBy>
  <dcterms:created xsi:type="dcterms:W3CDTF">2020-12-16T16:04:01Z</dcterms:created>
  <dcterms:modified xsi:type="dcterms:W3CDTF">2020-12-18T22:48:14Z</dcterms:modified>
</cp:coreProperties>
</file>